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firstSheet="1" activeTab="5"/>
  </bookViews>
  <sheets>
    <sheet name="Lubina 1. závod" sheetId="1" r:id="rId1"/>
    <sheet name="Lubina 2. závod" sheetId="2" r:id="rId2"/>
    <sheet name="Družstva podzim" sheetId="3" r:id="rId3"/>
    <sheet name="Jednotlivci podzim" sheetId="4" r:id="rId4"/>
    <sheet name="Družstva 2009" sheetId="5" r:id="rId5"/>
    <sheet name="Jednotlivci 2009" sheetId="6" r:id="rId6"/>
  </sheets>
  <externalReferences>
    <externalReference r:id="rId9"/>
  </externalReferences>
  <definedNames>
    <definedName name="_xlnm.Print_Area" localSheetId="4">'Družstva 2009'!$A$1:$P$13</definedName>
    <definedName name="_xlnm.Print_Area" localSheetId="2">'Družstva podzim'!$A$1:$J$34</definedName>
    <definedName name="_xlnm.Print_Area" localSheetId="5">'Jednotlivci 2009'!$A$1:$T$41</definedName>
    <definedName name="_xlnm.Print_Area" localSheetId="3">'Jednotlivci podzim'!$A$1:$M$36</definedName>
    <definedName name="_xlnm.Print_Area" localSheetId="0">'Lubina 1. závod'!$A$1:$Q$34</definedName>
    <definedName name="_xlnm.Print_Area" localSheetId="1">'Lubina 2. závod'!$A$1:$Q$35</definedName>
  </definedNames>
  <calcPr fullCalcOnLoad="1"/>
</workbook>
</file>

<file path=xl/sharedStrings.xml><?xml version="1.0" encoding="utf-8"?>
<sst xmlns="http://schemas.openxmlformats.org/spreadsheetml/2006/main" count="476" uniqueCount="87">
  <si>
    <t>závodník</t>
  </si>
  <si>
    <t>družstvo</t>
  </si>
  <si>
    <t>los</t>
  </si>
  <si>
    <t>sk.</t>
  </si>
  <si>
    <t>délka</t>
  </si>
  <si>
    <t>bonifikace</t>
  </si>
  <si>
    <t>body</t>
  </si>
  <si>
    <t>Scholz Martin</t>
  </si>
  <si>
    <t>MK Bílovec</t>
  </si>
  <si>
    <t>B</t>
  </si>
  <si>
    <t>Körbel Jiří</t>
  </si>
  <si>
    <t>A</t>
  </si>
  <si>
    <t>Juroš Josef</t>
  </si>
  <si>
    <t>C</t>
  </si>
  <si>
    <t>Cieslarová Kamila</t>
  </si>
  <si>
    <t>D</t>
  </si>
  <si>
    <t>Stavinoha Zdeněk</t>
  </si>
  <si>
    <t>Casting FM</t>
  </si>
  <si>
    <t>Šebesta Miroslav</t>
  </si>
  <si>
    <t>Oliva Rostislav</t>
  </si>
  <si>
    <t>Zeman Radim</t>
  </si>
  <si>
    <t>Jalowiecki Darius</t>
  </si>
  <si>
    <t>OPAVA "A"</t>
  </si>
  <si>
    <t>Pivovarčík Vladimír</t>
  </si>
  <si>
    <t>Kiszka Miroslav</t>
  </si>
  <si>
    <t>Waligora Michal</t>
  </si>
  <si>
    <t>Svoboda Martin</t>
  </si>
  <si>
    <t>OPAVA "B"</t>
  </si>
  <si>
    <t>Svoboda Lukáš "J"</t>
  </si>
  <si>
    <t>Krpec Ivo</t>
  </si>
  <si>
    <t>Hříbek Michal</t>
  </si>
  <si>
    <t>Peroutka Ivan</t>
  </si>
  <si>
    <t>Ostrava</t>
  </si>
  <si>
    <t>Pražák Petr</t>
  </si>
  <si>
    <t>Sládek Milan</t>
  </si>
  <si>
    <t>Skarka Jan ml.</t>
  </si>
  <si>
    <t>Jahn Lukáš</t>
  </si>
  <si>
    <t>Příbor</t>
  </si>
  <si>
    <t>Střalka Lukáš</t>
  </si>
  <si>
    <t>Pěnčík Tomáš</t>
  </si>
  <si>
    <t>Baroň Jan</t>
  </si>
  <si>
    <t>Matuška Zdeněk</t>
  </si>
  <si>
    <t>Vsetín "C"</t>
  </si>
  <si>
    <t>Zuzaňák Roman</t>
  </si>
  <si>
    <t>Molek David</t>
  </si>
  <si>
    <t>Hanák Martin</t>
  </si>
  <si>
    <t>souč. poř.</t>
  </si>
  <si>
    <t>pořadí</t>
  </si>
  <si>
    <t>celkem</t>
  </si>
  <si>
    <t>dopoledne A+B</t>
  </si>
  <si>
    <t>odpoledne C+D</t>
  </si>
  <si>
    <t>umístění</t>
  </si>
  <si>
    <t>1.závod</t>
  </si>
  <si>
    <t>2.závod</t>
  </si>
  <si>
    <t>CELKEM</t>
  </si>
  <si>
    <t>Výsledková listina divize LRU muška Lubina 2009 - jednotlivci</t>
  </si>
  <si>
    <t xml:space="preserve">1.závod </t>
  </si>
  <si>
    <t>suma body</t>
  </si>
  <si>
    <t>suma umístění</t>
  </si>
  <si>
    <t>Vsetín</t>
  </si>
  <si>
    <t>2. závod</t>
  </si>
  <si>
    <t>Zahradník Milan</t>
  </si>
  <si>
    <t>Pivovarčí Vladimír</t>
  </si>
  <si>
    <t>Knápek Jindřich</t>
  </si>
  <si>
    <t>Juřica Pavel</t>
  </si>
  <si>
    <t>nezávodil</t>
  </si>
  <si>
    <t>Jahoda Petr</t>
  </si>
  <si>
    <t>Kretek Jan</t>
  </si>
  <si>
    <t>Opava</t>
  </si>
  <si>
    <t>Lubina</t>
  </si>
  <si>
    <t>Pröll Adam</t>
  </si>
  <si>
    <t>Výsledková listina Krajské divize LRU muška 2009 - družstva</t>
  </si>
  <si>
    <t>Výsledková listina Krajské divize LRU muška 2009 - jednotlivci</t>
  </si>
  <si>
    <t>Celkem 2009</t>
  </si>
  <si>
    <t>Výsledková listina divize LRU muška Lubina 2009 - 5.9.2009</t>
  </si>
  <si>
    <t>1. závod</t>
  </si>
  <si>
    <t xml:space="preserve">2.závod </t>
  </si>
  <si>
    <t>Výsledková listina divize LRU muška Lubina 2009 - 6.9.2009</t>
  </si>
  <si>
    <t>celkem 1. závod</t>
  </si>
  <si>
    <t>souč. pořadí</t>
  </si>
  <si>
    <t>Výsledková listina divize LRU muška Lubina 2009 - 5.- 6.9.2009</t>
  </si>
  <si>
    <t>Příbor 5.9.2009</t>
  </si>
  <si>
    <t>390 mm</t>
  </si>
  <si>
    <t>největší ryba</t>
  </si>
  <si>
    <t>Příbor 6.9.2009</t>
  </si>
  <si>
    <t xml:space="preserve">Ostrava  </t>
  </si>
  <si>
    <t>Závodníci na 27 - 36 místě neabsolvovali plné jarní a podzimní kolo závodů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</si>
</sst>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43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right"/>
    </xf>
    <xf numFmtId="0" fontId="0" fillId="0" borderId="46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/>
    </xf>
    <xf numFmtId="0" fontId="0" fillId="0" borderId="62" xfId="0" applyFill="1" applyBorder="1" applyAlignment="1">
      <alignment/>
    </xf>
    <xf numFmtId="0" fontId="0" fillId="0" borderId="63" xfId="0" applyBorder="1" applyAlignment="1">
      <alignment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56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3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4" xfId="0" applyFill="1" applyBorder="1" applyAlignment="1" applyProtection="1">
      <alignment/>
      <protection/>
    </xf>
    <xf numFmtId="0" fontId="0" fillId="33" borderId="22" xfId="0" applyFill="1" applyBorder="1" applyAlignment="1">
      <alignment horizontal="right"/>
    </xf>
    <xf numFmtId="0" fontId="0" fillId="33" borderId="47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8" xfId="0" applyFill="1" applyBorder="1" applyAlignment="1" applyProtection="1">
      <alignment/>
      <protection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7" xfId="0" applyFill="1" applyBorder="1" applyAlignment="1">
      <alignment horizontal="right"/>
    </xf>
    <xf numFmtId="0" fontId="3" fillId="33" borderId="49" xfId="0" applyFont="1" applyFill="1" applyBorder="1" applyAlignment="1">
      <alignment horizontal="center"/>
    </xf>
    <xf numFmtId="0" fontId="0" fillId="33" borderId="67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3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9" xfId="0" applyFont="1" applyFill="1" applyBorder="1" applyAlignment="1">
      <alignment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7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vertical="center"/>
    </xf>
    <xf numFmtId="0" fontId="3" fillId="0" borderId="104" xfId="0" applyFont="1" applyFill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6" xfId="0" applyFont="1" applyFill="1" applyBorder="1" applyAlignment="1">
      <alignment horizontal="center" vertical="center"/>
    </xf>
    <xf numFmtId="0" fontId="10" fillId="0" borderId="107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ze_Opava_2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ečné pořadí jednotlivců"/>
      <sheetName val="Konečné pořadí družstev"/>
      <sheetName val="1. závod"/>
      <sheetName val="2. závod"/>
      <sheetName val="matice"/>
      <sheetName val="seznam"/>
      <sheetName val="bodovací průkaz"/>
      <sheetName val="jednotlivci"/>
    </sheetNames>
    <sheetDataSet>
      <sheetData sheetId="7">
        <row r="3">
          <cell r="G3">
            <v>3407</v>
          </cell>
          <cell r="H3">
            <v>7</v>
          </cell>
          <cell r="K3">
            <v>1602</v>
          </cell>
          <cell r="L3">
            <v>5</v>
          </cell>
        </row>
        <row r="4">
          <cell r="G4">
            <v>10660</v>
          </cell>
          <cell r="H4">
            <v>2</v>
          </cell>
          <cell r="K4">
            <v>4541</v>
          </cell>
          <cell r="L4">
            <v>4</v>
          </cell>
        </row>
        <row r="5">
          <cell r="G5">
            <v>4390</v>
          </cell>
          <cell r="H5">
            <v>6</v>
          </cell>
          <cell r="K5">
            <v>2565</v>
          </cell>
          <cell r="L5">
            <v>6</v>
          </cell>
        </row>
        <row r="6">
          <cell r="G6">
            <v>8089</v>
          </cell>
          <cell r="H6">
            <v>2</v>
          </cell>
          <cell r="K6">
            <v>6586</v>
          </cell>
          <cell r="L6">
            <v>4</v>
          </cell>
        </row>
        <row r="7">
          <cell r="G7">
            <v>3574</v>
          </cell>
          <cell r="H7">
            <v>6</v>
          </cell>
          <cell r="K7">
            <v>1058</v>
          </cell>
          <cell r="L7">
            <v>7</v>
          </cell>
        </row>
        <row r="8">
          <cell r="G8">
            <v>6131</v>
          </cell>
          <cell r="H8">
            <v>6</v>
          </cell>
          <cell r="K8">
            <v>6183</v>
          </cell>
          <cell r="L8">
            <v>2</v>
          </cell>
        </row>
        <row r="9">
          <cell r="G9">
            <v>6271</v>
          </cell>
          <cell r="H9">
            <v>3</v>
          </cell>
          <cell r="K9">
            <v>2195</v>
          </cell>
          <cell r="L9">
            <v>7</v>
          </cell>
        </row>
        <row r="10">
          <cell r="G10">
            <v>6286</v>
          </cell>
          <cell r="H10">
            <v>4</v>
          </cell>
          <cell r="K10">
            <v>8209</v>
          </cell>
          <cell r="L10">
            <v>2</v>
          </cell>
        </row>
        <row r="11">
          <cell r="G11">
            <v>7808</v>
          </cell>
          <cell r="H11">
            <v>2</v>
          </cell>
          <cell r="K11">
            <v>4766</v>
          </cell>
          <cell r="L11">
            <v>3</v>
          </cell>
        </row>
        <row r="12">
          <cell r="G12">
            <v>8921</v>
          </cell>
          <cell r="H12">
            <v>4</v>
          </cell>
          <cell r="K12">
            <v>6103</v>
          </cell>
          <cell r="L12">
            <v>3</v>
          </cell>
        </row>
        <row r="13">
          <cell r="G13">
            <v>10212</v>
          </cell>
          <cell r="H13">
            <v>1</v>
          </cell>
          <cell r="K13">
            <v>10429</v>
          </cell>
          <cell r="L13">
            <v>1</v>
          </cell>
        </row>
        <row r="14">
          <cell r="G14">
            <v>5622</v>
          </cell>
          <cell r="H14">
            <v>5</v>
          </cell>
          <cell r="K14">
            <v>9865</v>
          </cell>
          <cell r="L14">
            <v>1</v>
          </cell>
        </row>
        <row r="15">
          <cell r="G15">
            <v>7465</v>
          </cell>
          <cell r="H15">
            <v>3</v>
          </cell>
          <cell r="K15">
            <v>6595</v>
          </cell>
          <cell r="L15">
            <v>2</v>
          </cell>
        </row>
        <row r="16">
          <cell r="G16">
            <v>9813</v>
          </cell>
          <cell r="H16">
            <v>3</v>
          </cell>
          <cell r="K16">
            <v>2584</v>
          </cell>
          <cell r="L16">
            <v>7</v>
          </cell>
        </row>
        <row r="17">
          <cell r="G17">
            <v>8337</v>
          </cell>
          <cell r="H17">
            <v>2</v>
          </cell>
          <cell r="K17">
            <v>6118</v>
          </cell>
          <cell r="L17">
            <v>3</v>
          </cell>
        </row>
        <row r="18">
          <cell r="G18">
            <v>6516</v>
          </cell>
          <cell r="H18">
            <v>3</v>
          </cell>
          <cell r="K18">
            <v>4245</v>
          </cell>
          <cell r="L18">
            <v>6</v>
          </cell>
        </row>
        <row r="19">
          <cell r="G19">
            <v>4331</v>
          </cell>
          <cell r="H19">
            <v>5</v>
          </cell>
          <cell r="K19">
            <v>1520</v>
          </cell>
          <cell r="L19">
            <v>6</v>
          </cell>
        </row>
        <row r="20">
          <cell r="G20">
            <v>6588</v>
          </cell>
          <cell r="H20">
            <v>5</v>
          </cell>
          <cell r="K20">
            <v>6219</v>
          </cell>
          <cell r="L20">
            <v>1</v>
          </cell>
        </row>
        <row r="21">
          <cell r="G21">
            <v>2716</v>
          </cell>
          <cell r="H21">
            <v>7</v>
          </cell>
          <cell r="K21">
            <v>6658</v>
          </cell>
          <cell r="L21">
            <v>2</v>
          </cell>
        </row>
        <row r="22">
          <cell r="G22">
            <v>3767</v>
          </cell>
          <cell r="H22">
            <v>7</v>
          </cell>
          <cell r="K22">
            <v>3955</v>
          </cell>
          <cell r="L22">
            <v>7</v>
          </cell>
        </row>
        <row r="23">
          <cell r="G23">
            <v>8177</v>
          </cell>
          <cell r="H23">
            <v>1</v>
          </cell>
          <cell r="K23">
            <v>7387</v>
          </cell>
          <cell r="L23">
            <v>1</v>
          </cell>
        </row>
        <row r="24">
          <cell r="G24">
            <v>11883</v>
          </cell>
          <cell r="H24">
            <v>1</v>
          </cell>
          <cell r="K24">
            <v>4428</v>
          </cell>
          <cell r="L24">
            <v>6</v>
          </cell>
        </row>
        <row r="25">
          <cell r="G25">
            <v>5362</v>
          </cell>
          <cell r="H25">
            <v>5</v>
          </cell>
          <cell r="K25">
            <v>4565</v>
          </cell>
          <cell r="L25">
            <v>4</v>
          </cell>
        </row>
        <row r="26">
          <cell r="G26">
            <v>4994</v>
          </cell>
          <cell r="H26">
            <v>6</v>
          </cell>
          <cell r="K26">
            <v>4902</v>
          </cell>
          <cell r="L26">
            <v>5</v>
          </cell>
        </row>
        <row r="27">
          <cell r="G27">
            <v>5832</v>
          </cell>
          <cell r="H27">
            <v>4</v>
          </cell>
          <cell r="K27">
            <v>4222</v>
          </cell>
          <cell r="L27">
            <v>4</v>
          </cell>
        </row>
        <row r="28">
          <cell r="G28">
            <v>3868</v>
          </cell>
          <cell r="H28">
            <v>7</v>
          </cell>
          <cell r="K28">
            <v>4467</v>
          </cell>
          <cell r="L28">
            <v>5</v>
          </cell>
        </row>
        <row r="29">
          <cell r="G29">
            <v>6228</v>
          </cell>
          <cell r="H29">
            <v>4</v>
          </cell>
          <cell r="K29">
            <v>3873</v>
          </cell>
          <cell r="L29">
            <v>5</v>
          </cell>
        </row>
        <row r="30">
          <cell r="G30">
            <v>8940</v>
          </cell>
          <cell r="H30">
            <v>1</v>
          </cell>
          <cell r="K30">
            <v>7683</v>
          </cell>
          <cell r="L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8.8515625" style="0" customWidth="1"/>
    <col min="2" max="2" width="12.28125" style="0" customWidth="1"/>
    <col min="3" max="4" width="4.7109375" style="1" customWidth="1"/>
    <col min="5" max="7" width="8.7109375" style="0" customWidth="1"/>
    <col min="8" max="8" width="8.7109375" style="1" customWidth="1"/>
    <col min="9" max="11" width="7.7109375" style="0" customWidth="1"/>
    <col min="12" max="12" width="7.7109375" style="1" customWidth="1"/>
    <col min="13" max="13" width="7.7109375" style="2" customWidth="1"/>
    <col min="14" max="14" width="7.7109375" style="1" customWidth="1"/>
    <col min="15" max="17" width="7.7109375" style="0" customWidth="1"/>
    <col min="18" max="18" width="7.421875" style="0" customWidth="1"/>
  </cols>
  <sheetData>
    <row r="1" spans="1:17" ht="18">
      <c r="A1" s="267" t="s">
        <v>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5:17" ht="13.5" thickBot="1">
      <c r="E2" s="32"/>
      <c r="F2" s="32"/>
      <c r="G2" s="32"/>
      <c r="H2" s="33"/>
      <c r="I2" s="32"/>
      <c r="J2" s="32"/>
      <c r="K2" s="32"/>
      <c r="L2" s="33"/>
      <c r="M2" s="50"/>
      <c r="N2" s="33"/>
      <c r="O2" s="32"/>
      <c r="P2" s="32"/>
      <c r="Q2" s="32"/>
    </row>
    <row r="3" spans="1:17" ht="15" customHeight="1" thickBot="1">
      <c r="A3" s="265"/>
      <c r="B3" s="266"/>
      <c r="C3" s="266"/>
      <c r="D3" s="266"/>
      <c r="E3" s="229" t="s">
        <v>56</v>
      </c>
      <c r="F3" s="230"/>
      <c r="G3" s="230"/>
      <c r="H3" s="231"/>
      <c r="I3" s="230" t="s">
        <v>49</v>
      </c>
      <c r="J3" s="230"/>
      <c r="K3" s="231"/>
      <c r="L3" s="229" t="s">
        <v>50</v>
      </c>
      <c r="M3" s="230"/>
      <c r="N3" s="230"/>
      <c r="O3" s="253" t="s">
        <v>78</v>
      </c>
      <c r="P3" s="254"/>
      <c r="Q3" s="255"/>
    </row>
    <row r="4" spans="1:17" ht="15" customHeight="1" thickBot="1">
      <c r="A4" s="43" t="s">
        <v>0</v>
      </c>
      <c r="B4" s="45" t="s">
        <v>1</v>
      </c>
      <c r="C4" s="37" t="s">
        <v>2</v>
      </c>
      <c r="D4" s="16" t="s">
        <v>3</v>
      </c>
      <c r="E4" s="30" t="s">
        <v>4</v>
      </c>
      <c r="F4" s="31" t="s">
        <v>5</v>
      </c>
      <c r="G4" s="31" t="s">
        <v>6</v>
      </c>
      <c r="H4" s="34" t="s">
        <v>47</v>
      </c>
      <c r="I4" s="35" t="s">
        <v>6</v>
      </c>
      <c r="J4" s="115" t="s">
        <v>46</v>
      </c>
      <c r="K4" s="34" t="s">
        <v>47</v>
      </c>
      <c r="L4" s="35" t="s">
        <v>6</v>
      </c>
      <c r="M4" s="115" t="s">
        <v>46</v>
      </c>
      <c r="N4" s="34" t="s">
        <v>47</v>
      </c>
      <c r="O4" s="113" t="s">
        <v>6</v>
      </c>
      <c r="P4" s="116" t="s">
        <v>46</v>
      </c>
      <c r="Q4" s="114" t="s">
        <v>47</v>
      </c>
    </row>
    <row r="5" spans="1:17" ht="15" customHeight="1">
      <c r="A5" s="38" t="s">
        <v>10</v>
      </c>
      <c r="B5" s="46" t="s">
        <v>8</v>
      </c>
      <c r="C5" s="17">
        <v>3</v>
      </c>
      <c r="D5" s="14" t="s">
        <v>11</v>
      </c>
      <c r="E5" s="29">
        <v>790</v>
      </c>
      <c r="F5" s="18">
        <v>400</v>
      </c>
      <c r="G5" s="19">
        <f aca="true" t="shared" si="0" ref="G5:G24">E5+F5</f>
        <v>1190</v>
      </c>
      <c r="H5" s="20">
        <v>7</v>
      </c>
      <c r="I5" s="259">
        <f>SUM(G5:G6)</f>
        <v>5535</v>
      </c>
      <c r="J5" s="250">
        <f>SUM(H5:H6)</f>
        <v>14</v>
      </c>
      <c r="K5" s="262">
        <v>7</v>
      </c>
      <c r="L5" s="247">
        <f>SUM(G7:G8)</f>
        <v>12405</v>
      </c>
      <c r="M5" s="259">
        <f>SUM(H7:H8)</f>
        <v>6</v>
      </c>
      <c r="N5" s="262">
        <v>3</v>
      </c>
      <c r="O5" s="244">
        <f>SUM(I5+L5)</f>
        <v>17940</v>
      </c>
      <c r="P5" s="232">
        <f>SUM(J5+M5)</f>
        <v>20</v>
      </c>
      <c r="Q5" s="256">
        <v>7</v>
      </c>
    </row>
    <row r="6" spans="1:17" ht="15" customHeight="1">
      <c r="A6" s="39" t="s">
        <v>7</v>
      </c>
      <c r="B6" s="47" t="s">
        <v>8</v>
      </c>
      <c r="C6" s="44">
        <v>3</v>
      </c>
      <c r="D6" s="15" t="s">
        <v>9</v>
      </c>
      <c r="E6" s="27">
        <v>2845</v>
      </c>
      <c r="F6" s="8">
        <v>1500</v>
      </c>
      <c r="G6" s="9">
        <f t="shared" si="0"/>
        <v>4345</v>
      </c>
      <c r="H6" s="10">
        <v>7</v>
      </c>
      <c r="I6" s="260"/>
      <c r="J6" s="251"/>
      <c r="K6" s="263"/>
      <c r="L6" s="248"/>
      <c r="M6" s="260"/>
      <c r="N6" s="263"/>
      <c r="O6" s="245"/>
      <c r="P6" s="233"/>
      <c r="Q6" s="257"/>
    </row>
    <row r="7" spans="1:18" ht="15" customHeight="1">
      <c r="A7" s="39" t="s">
        <v>12</v>
      </c>
      <c r="B7" s="47" t="s">
        <v>8</v>
      </c>
      <c r="C7" s="44">
        <v>3</v>
      </c>
      <c r="D7" s="15" t="s">
        <v>13</v>
      </c>
      <c r="E7" s="27">
        <v>2336</v>
      </c>
      <c r="F7" s="8">
        <v>1200</v>
      </c>
      <c r="G7" s="9">
        <f t="shared" si="0"/>
        <v>3536</v>
      </c>
      <c r="H7" s="10">
        <v>4</v>
      </c>
      <c r="I7" s="260"/>
      <c r="J7" s="251"/>
      <c r="K7" s="263"/>
      <c r="L7" s="248"/>
      <c r="M7" s="260"/>
      <c r="N7" s="263"/>
      <c r="O7" s="245"/>
      <c r="P7" s="233"/>
      <c r="Q7" s="257"/>
      <c r="R7" s="25"/>
    </row>
    <row r="8" spans="1:18" ht="15" customHeight="1" thickBot="1">
      <c r="A8" s="40" t="s">
        <v>14</v>
      </c>
      <c r="B8" s="48" t="s">
        <v>8</v>
      </c>
      <c r="C8" s="3">
        <v>3</v>
      </c>
      <c r="D8" s="4" t="s">
        <v>15</v>
      </c>
      <c r="E8" s="28">
        <v>5869</v>
      </c>
      <c r="F8" s="11">
        <v>3000</v>
      </c>
      <c r="G8" s="12">
        <f t="shared" si="0"/>
        <v>8869</v>
      </c>
      <c r="H8" s="13">
        <v>2</v>
      </c>
      <c r="I8" s="261"/>
      <c r="J8" s="252"/>
      <c r="K8" s="264"/>
      <c r="L8" s="249"/>
      <c r="M8" s="261"/>
      <c r="N8" s="264"/>
      <c r="O8" s="246"/>
      <c r="P8" s="234"/>
      <c r="Q8" s="258"/>
      <c r="R8" s="25"/>
    </row>
    <row r="9" spans="1:18" ht="15" customHeight="1">
      <c r="A9" s="41" t="s">
        <v>20</v>
      </c>
      <c r="B9" s="46" t="s">
        <v>17</v>
      </c>
      <c r="C9" s="17">
        <v>5</v>
      </c>
      <c r="D9" s="42" t="s">
        <v>11</v>
      </c>
      <c r="E9" s="26">
        <v>2662</v>
      </c>
      <c r="F9" s="5">
        <v>1400</v>
      </c>
      <c r="G9" s="6">
        <f t="shared" si="0"/>
        <v>4062</v>
      </c>
      <c r="H9" s="7">
        <v>2</v>
      </c>
      <c r="I9" s="259">
        <f>SUM(G9:G10)</f>
        <v>9556</v>
      </c>
      <c r="J9" s="250">
        <f>SUM(H9:H10)</f>
        <v>8</v>
      </c>
      <c r="K9" s="262">
        <v>6</v>
      </c>
      <c r="L9" s="247">
        <f>SUM(G11:G12)</f>
        <v>8024</v>
      </c>
      <c r="M9" s="250">
        <f>SUM(H11:H12)</f>
        <v>10</v>
      </c>
      <c r="N9" s="242">
        <v>5</v>
      </c>
      <c r="O9" s="244">
        <f>SUM(I9+L9)</f>
        <v>17580</v>
      </c>
      <c r="P9" s="232">
        <f>SUM(J9+M9)</f>
        <v>18</v>
      </c>
      <c r="Q9" s="224">
        <v>5</v>
      </c>
      <c r="R9" s="23"/>
    </row>
    <row r="10" spans="1:18" ht="15" customHeight="1">
      <c r="A10" s="39" t="s">
        <v>18</v>
      </c>
      <c r="B10" s="47" t="s">
        <v>17</v>
      </c>
      <c r="C10" s="44">
        <v>5</v>
      </c>
      <c r="D10" s="15" t="s">
        <v>9</v>
      </c>
      <c r="E10" s="27">
        <v>3494</v>
      </c>
      <c r="F10" s="8">
        <v>2000</v>
      </c>
      <c r="G10" s="9">
        <f t="shared" si="0"/>
        <v>5494</v>
      </c>
      <c r="H10" s="10">
        <v>6</v>
      </c>
      <c r="I10" s="260"/>
      <c r="J10" s="251"/>
      <c r="K10" s="263"/>
      <c r="L10" s="248"/>
      <c r="M10" s="251"/>
      <c r="N10" s="240"/>
      <c r="O10" s="245"/>
      <c r="P10" s="233"/>
      <c r="Q10" s="224"/>
      <c r="R10" s="23"/>
    </row>
    <row r="11" spans="1:18" ht="15" customHeight="1">
      <c r="A11" s="39" t="s">
        <v>16</v>
      </c>
      <c r="B11" s="47" t="s">
        <v>17</v>
      </c>
      <c r="C11" s="44">
        <v>5</v>
      </c>
      <c r="D11" s="15" t="s">
        <v>13</v>
      </c>
      <c r="E11" s="27">
        <v>1755</v>
      </c>
      <c r="F11" s="8">
        <v>800</v>
      </c>
      <c r="G11" s="9">
        <f t="shared" si="0"/>
        <v>2555</v>
      </c>
      <c r="H11" s="10">
        <v>6</v>
      </c>
      <c r="I11" s="260"/>
      <c r="J11" s="251"/>
      <c r="K11" s="263"/>
      <c r="L11" s="248"/>
      <c r="M11" s="251"/>
      <c r="N11" s="240"/>
      <c r="O11" s="245"/>
      <c r="P11" s="233"/>
      <c r="Q11" s="224"/>
      <c r="R11" s="23"/>
    </row>
    <row r="12" spans="1:18" ht="15" customHeight="1" thickBot="1">
      <c r="A12" s="40" t="s">
        <v>19</v>
      </c>
      <c r="B12" s="48" t="s">
        <v>17</v>
      </c>
      <c r="C12" s="3">
        <v>5</v>
      </c>
      <c r="D12" s="4" t="s">
        <v>15</v>
      </c>
      <c r="E12" s="28">
        <v>3569</v>
      </c>
      <c r="F12" s="11">
        <v>1900</v>
      </c>
      <c r="G12" s="12">
        <f t="shared" si="0"/>
        <v>5469</v>
      </c>
      <c r="H12" s="13">
        <v>4</v>
      </c>
      <c r="I12" s="261"/>
      <c r="J12" s="252"/>
      <c r="K12" s="264"/>
      <c r="L12" s="249"/>
      <c r="M12" s="252"/>
      <c r="N12" s="243"/>
      <c r="O12" s="246"/>
      <c r="P12" s="234"/>
      <c r="Q12" s="225"/>
      <c r="R12" s="23"/>
    </row>
    <row r="13" spans="1:18" ht="15" customHeight="1">
      <c r="A13" s="41" t="s">
        <v>62</v>
      </c>
      <c r="B13" s="46" t="s">
        <v>22</v>
      </c>
      <c r="C13" s="17">
        <v>2</v>
      </c>
      <c r="D13" s="42" t="s">
        <v>11</v>
      </c>
      <c r="E13" s="26">
        <v>4971</v>
      </c>
      <c r="F13" s="5">
        <v>2600</v>
      </c>
      <c r="G13" s="6">
        <f t="shared" si="0"/>
        <v>7571</v>
      </c>
      <c r="H13" s="7">
        <v>1</v>
      </c>
      <c r="I13" s="259">
        <f>SUM(G13:G14)</f>
        <v>16578</v>
      </c>
      <c r="J13" s="250">
        <f>SUM(H13:H14)</f>
        <v>5</v>
      </c>
      <c r="K13" s="269">
        <v>1</v>
      </c>
      <c r="L13" s="247">
        <f>SUM(G15:G16)</f>
        <v>14729</v>
      </c>
      <c r="M13" s="250">
        <f>SUM(H15:H16)</f>
        <v>5</v>
      </c>
      <c r="N13" s="242">
        <v>2</v>
      </c>
      <c r="O13" s="244">
        <f>SUM(I13+L13)</f>
        <v>31307</v>
      </c>
      <c r="P13" s="232">
        <f>SUM(J13+M13)</f>
        <v>10</v>
      </c>
      <c r="Q13" s="224">
        <v>2</v>
      </c>
      <c r="R13" s="23"/>
    </row>
    <row r="14" spans="1:18" ht="15" customHeight="1">
      <c r="A14" s="39" t="s">
        <v>25</v>
      </c>
      <c r="B14" s="47" t="s">
        <v>22</v>
      </c>
      <c r="C14" s="44">
        <v>2</v>
      </c>
      <c r="D14" s="15" t="s">
        <v>9</v>
      </c>
      <c r="E14" s="27">
        <v>5807</v>
      </c>
      <c r="F14" s="8">
        <v>3200</v>
      </c>
      <c r="G14" s="9">
        <f t="shared" si="0"/>
        <v>9007</v>
      </c>
      <c r="H14" s="10">
        <v>4</v>
      </c>
      <c r="I14" s="260"/>
      <c r="J14" s="251"/>
      <c r="K14" s="263"/>
      <c r="L14" s="248"/>
      <c r="M14" s="251"/>
      <c r="N14" s="240"/>
      <c r="O14" s="245"/>
      <c r="P14" s="233"/>
      <c r="Q14" s="224"/>
      <c r="R14" s="23"/>
    </row>
    <row r="15" spans="1:18" ht="15" customHeight="1">
      <c r="A15" s="39" t="s">
        <v>21</v>
      </c>
      <c r="B15" s="47" t="s">
        <v>22</v>
      </c>
      <c r="C15" s="44">
        <v>2</v>
      </c>
      <c r="D15" s="15" t="s">
        <v>13</v>
      </c>
      <c r="E15" s="27">
        <v>5071</v>
      </c>
      <c r="F15" s="8">
        <v>2300</v>
      </c>
      <c r="G15" s="9">
        <f t="shared" si="0"/>
        <v>7371</v>
      </c>
      <c r="H15" s="10">
        <v>2</v>
      </c>
      <c r="I15" s="260"/>
      <c r="J15" s="251"/>
      <c r="K15" s="263"/>
      <c r="L15" s="248"/>
      <c r="M15" s="251"/>
      <c r="N15" s="240"/>
      <c r="O15" s="245"/>
      <c r="P15" s="233"/>
      <c r="Q15" s="224"/>
      <c r="R15" s="23"/>
    </row>
    <row r="16" spans="1:18" ht="15" customHeight="1" thickBot="1">
      <c r="A16" s="40" t="s">
        <v>24</v>
      </c>
      <c r="B16" s="48" t="s">
        <v>22</v>
      </c>
      <c r="C16" s="3">
        <v>2</v>
      </c>
      <c r="D16" s="4" t="s">
        <v>15</v>
      </c>
      <c r="E16" s="28">
        <v>4958</v>
      </c>
      <c r="F16" s="11">
        <v>2400</v>
      </c>
      <c r="G16" s="12">
        <f t="shared" si="0"/>
        <v>7358</v>
      </c>
      <c r="H16" s="13">
        <v>3</v>
      </c>
      <c r="I16" s="261"/>
      <c r="J16" s="252"/>
      <c r="K16" s="270"/>
      <c r="L16" s="249"/>
      <c r="M16" s="252"/>
      <c r="N16" s="243"/>
      <c r="O16" s="246"/>
      <c r="P16" s="234"/>
      <c r="Q16" s="225"/>
      <c r="R16" s="23"/>
    </row>
    <row r="17" spans="1:18" ht="15" customHeight="1">
      <c r="A17" s="41" t="s">
        <v>26</v>
      </c>
      <c r="B17" s="46" t="s">
        <v>27</v>
      </c>
      <c r="C17" s="17">
        <v>4</v>
      </c>
      <c r="D17" s="42" t="s">
        <v>11</v>
      </c>
      <c r="E17" s="26">
        <v>1919</v>
      </c>
      <c r="F17" s="5">
        <v>900</v>
      </c>
      <c r="G17" s="6">
        <f t="shared" si="0"/>
        <v>2819</v>
      </c>
      <c r="H17" s="7">
        <v>6</v>
      </c>
      <c r="I17" s="259">
        <f>SUM(G17:G18)</f>
        <v>19300</v>
      </c>
      <c r="J17" s="250">
        <f>SUM(H17:H18)</f>
        <v>7</v>
      </c>
      <c r="K17" s="262">
        <v>3</v>
      </c>
      <c r="L17" s="247">
        <f>SUM(G19:G20)</f>
        <v>7627</v>
      </c>
      <c r="M17" s="250">
        <f>SUM(H19:H20)</f>
        <v>9</v>
      </c>
      <c r="N17" s="239">
        <v>4</v>
      </c>
      <c r="O17" s="244">
        <f>SUM(I17+L17)</f>
        <v>26927</v>
      </c>
      <c r="P17" s="232">
        <f>SUM(J17+M17)</f>
        <v>16</v>
      </c>
      <c r="Q17" s="224">
        <v>3</v>
      </c>
      <c r="R17" s="25"/>
    </row>
    <row r="18" spans="1:18" ht="15" customHeight="1">
      <c r="A18" s="39" t="s">
        <v>30</v>
      </c>
      <c r="B18" s="47" t="s">
        <v>27</v>
      </c>
      <c r="C18" s="44">
        <v>4</v>
      </c>
      <c r="D18" s="15" t="s">
        <v>9</v>
      </c>
      <c r="E18" s="27">
        <v>10681</v>
      </c>
      <c r="F18" s="8">
        <v>5800</v>
      </c>
      <c r="G18" s="9">
        <f t="shared" si="0"/>
        <v>16481</v>
      </c>
      <c r="H18" s="10">
        <v>1</v>
      </c>
      <c r="I18" s="260"/>
      <c r="J18" s="251"/>
      <c r="K18" s="263"/>
      <c r="L18" s="248"/>
      <c r="M18" s="251"/>
      <c r="N18" s="240"/>
      <c r="O18" s="245"/>
      <c r="P18" s="233"/>
      <c r="Q18" s="224"/>
      <c r="R18" s="23"/>
    </row>
    <row r="19" spans="1:18" ht="15" customHeight="1">
      <c r="A19" s="39" t="s">
        <v>29</v>
      </c>
      <c r="B19" s="47" t="s">
        <v>27</v>
      </c>
      <c r="C19" s="44">
        <v>4</v>
      </c>
      <c r="D19" s="15" t="s">
        <v>13</v>
      </c>
      <c r="E19" s="27">
        <v>2387</v>
      </c>
      <c r="F19" s="8">
        <v>1300</v>
      </c>
      <c r="G19" s="9">
        <f t="shared" si="0"/>
        <v>3687</v>
      </c>
      <c r="H19" s="10">
        <v>3</v>
      </c>
      <c r="I19" s="260"/>
      <c r="J19" s="251"/>
      <c r="K19" s="263"/>
      <c r="L19" s="248"/>
      <c r="M19" s="251"/>
      <c r="N19" s="240"/>
      <c r="O19" s="245"/>
      <c r="P19" s="233"/>
      <c r="Q19" s="224"/>
      <c r="R19" s="25"/>
    </row>
    <row r="20" spans="1:18" ht="15" customHeight="1" thickBot="1">
      <c r="A20" s="40" t="s">
        <v>28</v>
      </c>
      <c r="B20" s="48" t="s">
        <v>27</v>
      </c>
      <c r="C20" s="3">
        <v>4</v>
      </c>
      <c r="D20" s="4" t="s">
        <v>15</v>
      </c>
      <c r="E20" s="28">
        <v>2540</v>
      </c>
      <c r="F20" s="11">
        <v>1400</v>
      </c>
      <c r="G20" s="12">
        <f t="shared" si="0"/>
        <v>3940</v>
      </c>
      <c r="H20" s="13">
        <v>6</v>
      </c>
      <c r="I20" s="261"/>
      <c r="J20" s="252"/>
      <c r="K20" s="264"/>
      <c r="L20" s="249"/>
      <c r="M20" s="252"/>
      <c r="N20" s="243"/>
      <c r="O20" s="246"/>
      <c r="P20" s="234"/>
      <c r="Q20" s="225"/>
      <c r="R20" s="25"/>
    </row>
    <row r="21" spans="1:18" ht="15" customHeight="1">
      <c r="A21" s="39" t="s">
        <v>70</v>
      </c>
      <c r="B21" s="46" t="s">
        <v>32</v>
      </c>
      <c r="C21" s="17">
        <v>6</v>
      </c>
      <c r="D21" s="42" t="s">
        <v>11</v>
      </c>
      <c r="E21" s="26">
        <v>2015</v>
      </c>
      <c r="F21" s="5">
        <v>1000</v>
      </c>
      <c r="G21" s="6">
        <f t="shared" si="0"/>
        <v>3015</v>
      </c>
      <c r="H21" s="7">
        <v>4</v>
      </c>
      <c r="I21" s="259">
        <f>SUM(G21:G22)</f>
        <v>16013</v>
      </c>
      <c r="J21" s="250">
        <f>SUM(H21:H22)</f>
        <v>6</v>
      </c>
      <c r="K21" s="262">
        <v>2</v>
      </c>
      <c r="L21" s="247">
        <f>SUM(G23:G24)</f>
        <v>3968</v>
      </c>
      <c r="M21" s="250">
        <f>SUM(H23:H24)</f>
        <v>14</v>
      </c>
      <c r="N21" s="239">
        <v>7</v>
      </c>
      <c r="O21" s="244">
        <f>SUM(I21+L21)</f>
        <v>19981</v>
      </c>
      <c r="P21" s="232">
        <f>SUM(J21+M21)</f>
        <v>20</v>
      </c>
      <c r="Q21" s="223">
        <v>6</v>
      </c>
      <c r="R21" s="23"/>
    </row>
    <row r="22" spans="1:18" ht="15" customHeight="1">
      <c r="A22" s="39" t="s">
        <v>33</v>
      </c>
      <c r="B22" s="47" t="s">
        <v>32</v>
      </c>
      <c r="C22" s="44">
        <v>6</v>
      </c>
      <c r="D22" s="15" t="s">
        <v>9</v>
      </c>
      <c r="E22" s="27">
        <v>8298</v>
      </c>
      <c r="F22" s="8">
        <v>4700</v>
      </c>
      <c r="G22" s="9">
        <f t="shared" si="0"/>
        <v>12998</v>
      </c>
      <c r="H22" s="10">
        <v>2</v>
      </c>
      <c r="I22" s="260"/>
      <c r="J22" s="251"/>
      <c r="K22" s="263"/>
      <c r="L22" s="248"/>
      <c r="M22" s="251"/>
      <c r="N22" s="240"/>
      <c r="O22" s="245"/>
      <c r="P22" s="233"/>
      <c r="Q22" s="224"/>
      <c r="R22" s="25"/>
    </row>
    <row r="23" spans="1:18" ht="14.25" customHeight="1">
      <c r="A23" s="39" t="s">
        <v>31</v>
      </c>
      <c r="B23" s="47" t="s">
        <v>32</v>
      </c>
      <c r="C23" s="44">
        <v>6</v>
      </c>
      <c r="D23" s="15" t="s">
        <v>13</v>
      </c>
      <c r="E23" s="27">
        <v>490</v>
      </c>
      <c r="F23" s="8">
        <v>200</v>
      </c>
      <c r="G23" s="9">
        <f t="shared" si="0"/>
        <v>690</v>
      </c>
      <c r="H23" s="10">
        <v>7</v>
      </c>
      <c r="I23" s="260"/>
      <c r="J23" s="251"/>
      <c r="K23" s="263"/>
      <c r="L23" s="248"/>
      <c r="M23" s="251"/>
      <c r="N23" s="240"/>
      <c r="O23" s="245"/>
      <c r="P23" s="233"/>
      <c r="Q23" s="224"/>
      <c r="R23" s="23"/>
    </row>
    <row r="24" spans="1:18" ht="15" customHeight="1" thickBot="1">
      <c r="A24" s="40" t="s">
        <v>34</v>
      </c>
      <c r="B24" s="48" t="s">
        <v>32</v>
      </c>
      <c r="C24" s="3">
        <v>6</v>
      </c>
      <c r="D24" s="4" t="s">
        <v>15</v>
      </c>
      <c r="E24" s="27">
        <v>2078</v>
      </c>
      <c r="F24" s="8">
        <v>1200</v>
      </c>
      <c r="G24" s="9">
        <f t="shared" si="0"/>
        <v>3278</v>
      </c>
      <c r="H24" s="10">
        <v>7</v>
      </c>
      <c r="I24" s="261"/>
      <c r="J24" s="252"/>
      <c r="K24" s="264"/>
      <c r="L24" s="249"/>
      <c r="M24" s="252"/>
      <c r="N24" s="241"/>
      <c r="O24" s="246"/>
      <c r="P24" s="235"/>
      <c r="Q24" s="225"/>
      <c r="R24" s="25"/>
    </row>
    <row r="25" spans="1:18" ht="15" customHeight="1">
      <c r="A25" s="41" t="s">
        <v>40</v>
      </c>
      <c r="B25" s="46" t="s">
        <v>37</v>
      </c>
      <c r="C25" s="17">
        <v>1</v>
      </c>
      <c r="D25" s="42" t="s">
        <v>11</v>
      </c>
      <c r="E25" s="26">
        <v>2389</v>
      </c>
      <c r="F25" s="5">
        <v>1200</v>
      </c>
      <c r="G25" s="6">
        <f aca="true" t="shared" si="1" ref="G25:G32">E25+F25</f>
        <v>3589</v>
      </c>
      <c r="H25" s="7">
        <v>3</v>
      </c>
      <c r="I25" s="259">
        <f>SUM(G25:G26)</f>
        <v>11619</v>
      </c>
      <c r="J25" s="250">
        <f>SUM(H25:H26)</f>
        <v>8</v>
      </c>
      <c r="K25" s="262">
        <v>5</v>
      </c>
      <c r="L25" s="247">
        <f>SUM(G27:G28)</f>
        <v>22443</v>
      </c>
      <c r="M25" s="250">
        <f>SUM(H27:H28)</f>
        <v>2</v>
      </c>
      <c r="N25" s="242">
        <v>1</v>
      </c>
      <c r="O25" s="244">
        <f>SUM(I25+L25)</f>
        <v>34062</v>
      </c>
      <c r="P25" s="232">
        <f>SUM(J25+M25)</f>
        <v>10</v>
      </c>
      <c r="Q25" s="224">
        <v>1</v>
      </c>
      <c r="R25" s="25"/>
    </row>
    <row r="26" spans="1:18" ht="15" customHeight="1">
      <c r="A26" s="39" t="s">
        <v>39</v>
      </c>
      <c r="B26" s="47" t="s">
        <v>37</v>
      </c>
      <c r="C26" s="44">
        <v>1</v>
      </c>
      <c r="D26" s="15" t="s">
        <v>9</v>
      </c>
      <c r="E26" s="27">
        <v>5330</v>
      </c>
      <c r="F26" s="8">
        <v>2700</v>
      </c>
      <c r="G26" s="9">
        <f t="shared" si="1"/>
        <v>8030</v>
      </c>
      <c r="H26" s="10">
        <v>5</v>
      </c>
      <c r="I26" s="260"/>
      <c r="J26" s="251"/>
      <c r="K26" s="263"/>
      <c r="L26" s="248"/>
      <c r="M26" s="251"/>
      <c r="N26" s="240"/>
      <c r="O26" s="245"/>
      <c r="P26" s="233"/>
      <c r="Q26" s="224"/>
      <c r="R26" s="23"/>
    </row>
    <row r="27" spans="1:18" ht="15" customHeight="1">
      <c r="A27" s="39" t="s">
        <v>36</v>
      </c>
      <c r="B27" s="47" t="s">
        <v>37</v>
      </c>
      <c r="C27" s="44">
        <v>1</v>
      </c>
      <c r="D27" s="15" t="s">
        <v>13</v>
      </c>
      <c r="E27" s="27">
        <v>7373</v>
      </c>
      <c r="F27" s="8">
        <v>3600</v>
      </c>
      <c r="G27" s="9">
        <f t="shared" si="1"/>
        <v>10973</v>
      </c>
      <c r="H27" s="10">
        <v>1</v>
      </c>
      <c r="I27" s="260"/>
      <c r="J27" s="251"/>
      <c r="K27" s="263"/>
      <c r="L27" s="248"/>
      <c r="M27" s="251"/>
      <c r="N27" s="240"/>
      <c r="O27" s="245"/>
      <c r="P27" s="233"/>
      <c r="Q27" s="224"/>
      <c r="R27" s="23"/>
    </row>
    <row r="28" spans="1:18" ht="15" customHeight="1" thickBot="1">
      <c r="A28" s="40" t="s">
        <v>38</v>
      </c>
      <c r="B28" s="48" t="s">
        <v>37</v>
      </c>
      <c r="C28" s="3">
        <v>1</v>
      </c>
      <c r="D28" s="4" t="s">
        <v>15</v>
      </c>
      <c r="E28" s="28">
        <v>7670</v>
      </c>
      <c r="F28" s="11">
        <v>3800</v>
      </c>
      <c r="G28" s="12">
        <f t="shared" si="1"/>
        <v>11470</v>
      </c>
      <c r="H28" s="13">
        <v>1</v>
      </c>
      <c r="I28" s="261"/>
      <c r="J28" s="252"/>
      <c r="K28" s="264"/>
      <c r="L28" s="249"/>
      <c r="M28" s="252"/>
      <c r="N28" s="243"/>
      <c r="O28" s="246"/>
      <c r="P28" s="234"/>
      <c r="Q28" s="225"/>
      <c r="R28" s="25"/>
    </row>
    <row r="29" spans="1:18" ht="15" customHeight="1">
      <c r="A29" s="41" t="s">
        <v>43</v>
      </c>
      <c r="B29" s="46" t="s">
        <v>42</v>
      </c>
      <c r="C29" s="17">
        <v>7</v>
      </c>
      <c r="D29" s="42" t="s">
        <v>11</v>
      </c>
      <c r="E29" s="29">
        <v>1979</v>
      </c>
      <c r="F29" s="18">
        <v>1000</v>
      </c>
      <c r="G29" s="19">
        <f t="shared" si="1"/>
        <v>2979</v>
      </c>
      <c r="H29" s="7">
        <v>5</v>
      </c>
      <c r="I29" s="259">
        <f>SUM(G29:G30)</f>
        <v>12212</v>
      </c>
      <c r="J29" s="250">
        <f>SUM(H29:H30)</f>
        <v>8</v>
      </c>
      <c r="K29" s="262">
        <v>4</v>
      </c>
      <c r="L29" s="247">
        <f>SUM(G31:G32)</f>
        <v>7425</v>
      </c>
      <c r="M29" s="250">
        <f>SUM(H31:H32)</f>
        <v>10</v>
      </c>
      <c r="N29" s="239">
        <v>6</v>
      </c>
      <c r="O29" s="244">
        <f>SUM(I29+L29)</f>
        <v>19637</v>
      </c>
      <c r="P29" s="236">
        <f>SUM(J29+M29)</f>
        <v>18</v>
      </c>
      <c r="Q29" s="226">
        <v>4</v>
      </c>
      <c r="R29" s="25"/>
    </row>
    <row r="30" spans="1:18" ht="15" customHeight="1">
      <c r="A30" s="39" t="s">
        <v>44</v>
      </c>
      <c r="B30" s="47" t="s">
        <v>42</v>
      </c>
      <c r="C30" s="44">
        <v>7</v>
      </c>
      <c r="D30" s="15" t="s">
        <v>9</v>
      </c>
      <c r="E30" s="27">
        <v>6033</v>
      </c>
      <c r="F30" s="8">
        <v>3200</v>
      </c>
      <c r="G30" s="9">
        <f t="shared" si="1"/>
        <v>9233</v>
      </c>
      <c r="H30" s="10">
        <v>3</v>
      </c>
      <c r="I30" s="260"/>
      <c r="J30" s="251"/>
      <c r="K30" s="263"/>
      <c r="L30" s="248"/>
      <c r="M30" s="251"/>
      <c r="N30" s="240"/>
      <c r="O30" s="245"/>
      <c r="P30" s="237"/>
      <c r="Q30" s="227"/>
      <c r="R30" s="23"/>
    </row>
    <row r="31" spans="1:18" ht="15" customHeight="1">
      <c r="A31" s="39" t="s">
        <v>41</v>
      </c>
      <c r="B31" s="47" t="s">
        <v>42</v>
      </c>
      <c r="C31" s="44">
        <v>7</v>
      </c>
      <c r="D31" s="15" t="s">
        <v>13</v>
      </c>
      <c r="E31" s="27">
        <v>2077</v>
      </c>
      <c r="F31" s="8">
        <v>1000</v>
      </c>
      <c r="G31" s="9">
        <f t="shared" si="1"/>
        <v>3077</v>
      </c>
      <c r="H31" s="10">
        <v>5</v>
      </c>
      <c r="I31" s="260"/>
      <c r="J31" s="251"/>
      <c r="K31" s="263"/>
      <c r="L31" s="248"/>
      <c r="M31" s="251"/>
      <c r="N31" s="240"/>
      <c r="O31" s="245"/>
      <c r="P31" s="237"/>
      <c r="Q31" s="227"/>
      <c r="R31" s="25"/>
    </row>
    <row r="32" spans="1:18" ht="15" customHeight="1" thickBot="1">
      <c r="A32" s="40" t="s">
        <v>45</v>
      </c>
      <c r="B32" s="48" t="s">
        <v>42</v>
      </c>
      <c r="C32" s="3">
        <v>7</v>
      </c>
      <c r="D32" s="4" t="s">
        <v>15</v>
      </c>
      <c r="E32" s="28">
        <v>2848</v>
      </c>
      <c r="F32" s="11">
        <v>1500</v>
      </c>
      <c r="G32" s="12">
        <f t="shared" si="1"/>
        <v>4348</v>
      </c>
      <c r="H32" s="13">
        <v>5</v>
      </c>
      <c r="I32" s="261"/>
      <c r="J32" s="252"/>
      <c r="K32" s="264"/>
      <c r="L32" s="249"/>
      <c r="M32" s="252"/>
      <c r="N32" s="243"/>
      <c r="O32" s="246"/>
      <c r="P32" s="238"/>
      <c r="Q32" s="228"/>
      <c r="R32" s="25"/>
    </row>
    <row r="33" spans="14:18" ht="12.75">
      <c r="N33" s="52"/>
      <c r="O33" s="21"/>
      <c r="P33" s="22"/>
      <c r="Q33" s="24"/>
      <c r="R33" s="25"/>
    </row>
    <row r="34" spans="1:8" ht="12.75">
      <c r="A34" s="89" t="s">
        <v>81</v>
      </c>
      <c r="B34" s="22"/>
      <c r="C34" s="24"/>
      <c r="D34" s="25"/>
      <c r="E34" s="23"/>
      <c r="F34" s="23"/>
      <c r="G34" s="23"/>
      <c r="H34" s="51"/>
    </row>
    <row r="35" spans="1:7" ht="12.75">
      <c r="A35" s="105"/>
      <c r="B35" s="105"/>
      <c r="C35" s="106"/>
      <c r="D35" s="106"/>
      <c r="E35" s="107"/>
      <c r="F35" s="104"/>
      <c r="G35" s="77"/>
    </row>
    <row r="36" spans="1:2" ht="12.75">
      <c r="A36" s="21"/>
      <c r="B36" s="22"/>
    </row>
    <row r="37" spans="1:2" ht="12.75">
      <c r="A37" s="21"/>
      <c r="B37" s="22"/>
    </row>
    <row r="38" spans="1:4" ht="12.75">
      <c r="A38" s="23"/>
      <c r="B38" s="22"/>
      <c r="C38" s="24"/>
      <c r="D38" s="25"/>
    </row>
    <row r="39" spans="1:2" ht="12.75">
      <c r="A39" s="21"/>
      <c r="B39" s="22"/>
    </row>
    <row r="40" spans="1:2" ht="12.75">
      <c r="A40" s="21"/>
      <c r="B40" s="22"/>
    </row>
    <row r="41" spans="1:2" ht="12.75">
      <c r="A41" s="21"/>
      <c r="B41" s="22"/>
    </row>
    <row r="42" spans="1:2" ht="12.75">
      <c r="A42" s="21"/>
      <c r="B42" s="22"/>
    </row>
    <row r="43" spans="1:2" ht="12.75">
      <c r="A43" s="21"/>
      <c r="B43" s="22"/>
    </row>
    <row r="44" spans="1:2" ht="12.75">
      <c r="A44" s="21"/>
      <c r="B44" s="22"/>
    </row>
    <row r="45" spans="1:2" ht="12.75">
      <c r="A45" s="21"/>
      <c r="B45" s="22"/>
    </row>
    <row r="46" spans="1:2" ht="12.75">
      <c r="A46" s="21"/>
      <c r="B46" s="22"/>
    </row>
    <row r="47" spans="1:2" ht="12.75">
      <c r="A47" s="21"/>
      <c r="B47" s="22"/>
    </row>
    <row r="48" spans="1:2" ht="12.75">
      <c r="A48" s="21"/>
      <c r="B48" s="22"/>
    </row>
    <row r="49" spans="1:2" ht="12.75">
      <c r="A49" s="21"/>
      <c r="B49" s="22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</sheetData>
  <sheetProtection/>
  <protectedRanges>
    <protectedRange sqref="R19:R20 R22 C38:D38 Q33 R24:R25 R28:R29 C5:F32 R7:R8 R31:R33 R17 H5:Q32 C34:D35" name="Oblast1"/>
  </protectedRanges>
  <mergeCells count="69">
    <mergeCell ref="J17:J20"/>
    <mergeCell ref="J21:J24"/>
    <mergeCell ref="K21:K24"/>
    <mergeCell ref="K25:K28"/>
    <mergeCell ref="K29:K32"/>
    <mergeCell ref="K5:K8"/>
    <mergeCell ref="K9:K12"/>
    <mergeCell ref="K13:K16"/>
    <mergeCell ref="K17:K20"/>
    <mergeCell ref="I9:I12"/>
    <mergeCell ref="I13:I16"/>
    <mergeCell ref="J9:J12"/>
    <mergeCell ref="J13:J16"/>
    <mergeCell ref="J25:J28"/>
    <mergeCell ref="J29:J32"/>
    <mergeCell ref="I17:I20"/>
    <mergeCell ref="I21:I24"/>
    <mergeCell ref="I25:I28"/>
    <mergeCell ref="I29:I32"/>
    <mergeCell ref="I3:K3"/>
    <mergeCell ref="L3:N3"/>
    <mergeCell ref="A3:D3"/>
    <mergeCell ref="A1:Q1"/>
    <mergeCell ref="I5:I8"/>
    <mergeCell ref="J5:J8"/>
    <mergeCell ref="O3:Q3"/>
    <mergeCell ref="P5:P8"/>
    <mergeCell ref="Q5:Q8"/>
    <mergeCell ref="L5:L8"/>
    <mergeCell ref="M5:M8"/>
    <mergeCell ref="N5:N8"/>
    <mergeCell ref="O5:O8"/>
    <mergeCell ref="L13:L16"/>
    <mergeCell ref="L17:L20"/>
    <mergeCell ref="N9:N12"/>
    <mergeCell ref="N13:N16"/>
    <mergeCell ref="N17:N20"/>
    <mergeCell ref="Q9:Q12"/>
    <mergeCell ref="Q13:Q16"/>
    <mergeCell ref="Q17:Q20"/>
    <mergeCell ref="L21:L24"/>
    <mergeCell ref="L25:L28"/>
    <mergeCell ref="L29:L32"/>
    <mergeCell ref="M9:M12"/>
    <mergeCell ref="M13:M16"/>
    <mergeCell ref="M17:M20"/>
    <mergeCell ref="M21:M24"/>
    <mergeCell ref="M25:M28"/>
    <mergeCell ref="M29:M32"/>
    <mergeCell ref="L9:L12"/>
    <mergeCell ref="N21:N24"/>
    <mergeCell ref="N25:N28"/>
    <mergeCell ref="N29:N32"/>
    <mergeCell ref="O9:O12"/>
    <mergeCell ref="O13:O16"/>
    <mergeCell ref="O17:O20"/>
    <mergeCell ref="O21:O24"/>
    <mergeCell ref="O25:O28"/>
    <mergeCell ref="O29:O32"/>
    <mergeCell ref="Q21:Q24"/>
    <mergeCell ref="Q25:Q28"/>
    <mergeCell ref="Q29:Q32"/>
    <mergeCell ref="E3:H3"/>
    <mergeCell ref="P9:P12"/>
    <mergeCell ref="P13:P16"/>
    <mergeCell ref="P17:P20"/>
    <mergeCell ref="P21:P24"/>
    <mergeCell ref="P25:P28"/>
    <mergeCell ref="P29:P32"/>
  </mergeCells>
  <printOptions/>
  <pageMargins left="0.3" right="0.2" top="0.54" bottom="0.28" header="0.13" footer="0.23"/>
  <pageSetup orientation="landscape" paperSize="9" r:id="rId1"/>
  <ignoredErrors>
    <ignoredError sqref="J6:J8 J5 J9:J32 M5:M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8.8515625" style="0" customWidth="1"/>
    <col min="2" max="2" width="12.28125" style="0" customWidth="1"/>
    <col min="3" max="4" width="4.7109375" style="1" customWidth="1"/>
    <col min="5" max="7" width="8.7109375" style="0" customWidth="1"/>
    <col min="8" max="8" width="8.7109375" style="1" customWidth="1"/>
    <col min="9" max="11" width="7.7109375" style="0" customWidth="1"/>
    <col min="12" max="12" width="7.7109375" style="1" customWidth="1"/>
    <col min="13" max="13" width="7.7109375" style="2" customWidth="1"/>
    <col min="14" max="14" width="7.7109375" style="1" customWidth="1"/>
    <col min="15" max="17" width="7.7109375" style="0" customWidth="1"/>
  </cols>
  <sheetData>
    <row r="1" spans="1:17" ht="18">
      <c r="A1" s="267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5:17" ht="13.5" thickBot="1">
      <c r="E2" s="32"/>
      <c r="F2" s="32"/>
      <c r="G2" s="32"/>
      <c r="H2" s="33"/>
      <c r="I2" s="32"/>
      <c r="J2" s="32"/>
      <c r="K2" s="32"/>
      <c r="L2" s="33"/>
      <c r="M2" s="50"/>
      <c r="N2" s="33"/>
      <c r="O2" s="32"/>
      <c r="P2" s="32"/>
      <c r="Q2" s="32"/>
    </row>
    <row r="3" spans="1:17" ht="15" customHeight="1" thickBot="1">
      <c r="A3" s="265"/>
      <c r="B3" s="266"/>
      <c r="C3" s="266"/>
      <c r="D3" s="266"/>
      <c r="E3" s="229" t="s">
        <v>76</v>
      </c>
      <c r="F3" s="230"/>
      <c r="G3" s="230"/>
      <c r="H3" s="231"/>
      <c r="I3" s="230" t="s">
        <v>49</v>
      </c>
      <c r="J3" s="230"/>
      <c r="K3" s="231"/>
      <c r="L3" s="229" t="s">
        <v>50</v>
      </c>
      <c r="M3" s="230"/>
      <c r="N3" s="230"/>
      <c r="O3" s="229" t="s">
        <v>48</v>
      </c>
      <c r="P3" s="230"/>
      <c r="Q3" s="231"/>
    </row>
    <row r="4" spans="1:17" ht="15" customHeight="1" thickBot="1">
      <c r="A4" s="43" t="s">
        <v>0</v>
      </c>
      <c r="B4" s="45" t="s">
        <v>1</v>
      </c>
      <c r="C4" s="37" t="s">
        <v>2</v>
      </c>
      <c r="D4" s="16" t="s">
        <v>3</v>
      </c>
      <c r="E4" s="30" t="s">
        <v>4</v>
      </c>
      <c r="F4" s="31" t="s">
        <v>5</v>
      </c>
      <c r="G4" s="31" t="s">
        <v>6</v>
      </c>
      <c r="H4" s="34" t="s">
        <v>47</v>
      </c>
      <c r="I4" s="35" t="s">
        <v>6</v>
      </c>
      <c r="J4" s="31" t="s">
        <v>46</v>
      </c>
      <c r="K4" s="34" t="s">
        <v>47</v>
      </c>
      <c r="L4" s="35" t="s">
        <v>6</v>
      </c>
      <c r="M4" s="118" t="s">
        <v>46</v>
      </c>
      <c r="N4" s="34" t="s">
        <v>47</v>
      </c>
      <c r="O4" s="35" t="s">
        <v>6</v>
      </c>
      <c r="P4" s="31" t="s">
        <v>46</v>
      </c>
      <c r="Q4" s="34" t="s">
        <v>47</v>
      </c>
    </row>
    <row r="5" spans="1:17" ht="15" customHeight="1">
      <c r="A5" s="38" t="s">
        <v>10</v>
      </c>
      <c r="B5" s="46" t="s">
        <v>8</v>
      </c>
      <c r="C5" s="17">
        <v>3</v>
      </c>
      <c r="D5" s="14" t="s">
        <v>11</v>
      </c>
      <c r="E5" s="29">
        <v>4046</v>
      </c>
      <c r="F5" s="18">
        <v>2000</v>
      </c>
      <c r="G5" s="19">
        <f aca="true" t="shared" si="0" ref="G5:G32">E5+F5</f>
        <v>6046</v>
      </c>
      <c r="H5" s="20">
        <v>2</v>
      </c>
      <c r="I5" s="259">
        <f>SUM(G7:G8)</f>
        <v>5129</v>
      </c>
      <c r="J5" s="250">
        <f>SUM(H7:H8)</f>
        <v>10</v>
      </c>
      <c r="K5" s="262">
        <v>5</v>
      </c>
      <c r="L5" s="274">
        <f>SUM(G5:G6)</f>
        <v>7306</v>
      </c>
      <c r="M5" s="250">
        <f>SUM(H5:H6)</f>
        <v>8</v>
      </c>
      <c r="N5" s="292">
        <v>5</v>
      </c>
      <c r="O5" s="277">
        <f>SUM(I5+L5)</f>
        <v>12435</v>
      </c>
      <c r="P5" s="283">
        <f>SUM(J5+M5)</f>
        <v>18</v>
      </c>
      <c r="Q5" s="288">
        <v>4</v>
      </c>
    </row>
    <row r="6" spans="1:17" ht="15" customHeight="1">
      <c r="A6" s="39" t="s">
        <v>64</v>
      </c>
      <c r="B6" s="47" t="s">
        <v>8</v>
      </c>
      <c r="C6" s="44">
        <v>3</v>
      </c>
      <c r="D6" s="15" t="s">
        <v>9</v>
      </c>
      <c r="E6" s="27">
        <v>860</v>
      </c>
      <c r="F6" s="8">
        <v>400</v>
      </c>
      <c r="G6" s="9">
        <f t="shared" si="0"/>
        <v>1260</v>
      </c>
      <c r="H6" s="10">
        <v>6</v>
      </c>
      <c r="I6" s="260"/>
      <c r="J6" s="251"/>
      <c r="K6" s="263"/>
      <c r="L6" s="275"/>
      <c r="M6" s="251"/>
      <c r="N6" s="293"/>
      <c r="O6" s="278"/>
      <c r="P6" s="284"/>
      <c r="Q6" s="289"/>
    </row>
    <row r="7" spans="1:17" ht="15" customHeight="1">
      <c r="A7" s="39" t="s">
        <v>12</v>
      </c>
      <c r="B7" s="47" t="s">
        <v>8</v>
      </c>
      <c r="C7" s="44">
        <v>3</v>
      </c>
      <c r="D7" s="15" t="s">
        <v>13</v>
      </c>
      <c r="E7" s="27">
        <v>309</v>
      </c>
      <c r="F7" s="8">
        <v>200</v>
      </c>
      <c r="G7" s="9">
        <f t="shared" si="0"/>
        <v>509</v>
      </c>
      <c r="H7" s="10">
        <v>7</v>
      </c>
      <c r="I7" s="260"/>
      <c r="J7" s="251"/>
      <c r="K7" s="263"/>
      <c r="L7" s="275"/>
      <c r="M7" s="251"/>
      <c r="N7" s="293"/>
      <c r="O7" s="278"/>
      <c r="P7" s="284"/>
      <c r="Q7" s="289"/>
    </row>
    <row r="8" spans="1:17" ht="15" customHeight="1" thickBot="1">
      <c r="A8" s="40" t="s">
        <v>14</v>
      </c>
      <c r="B8" s="48" t="s">
        <v>8</v>
      </c>
      <c r="C8" s="3">
        <v>3</v>
      </c>
      <c r="D8" s="15" t="s">
        <v>15</v>
      </c>
      <c r="E8" s="28">
        <v>3020</v>
      </c>
      <c r="F8" s="11">
        <v>1600</v>
      </c>
      <c r="G8" s="12">
        <f t="shared" si="0"/>
        <v>4620</v>
      </c>
      <c r="H8" s="13">
        <v>3</v>
      </c>
      <c r="I8" s="261"/>
      <c r="J8" s="252"/>
      <c r="K8" s="264"/>
      <c r="L8" s="276"/>
      <c r="M8" s="252"/>
      <c r="N8" s="294"/>
      <c r="O8" s="279"/>
      <c r="P8" s="285"/>
      <c r="Q8" s="290"/>
    </row>
    <row r="9" spans="1:17" ht="15" customHeight="1">
      <c r="A9" s="41" t="s">
        <v>20</v>
      </c>
      <c r="B9" s="46" t="s">
        <v>17</v>
      </c>
      <c r="C9" s="17">
        <v>5</v>
      </c>
      <c r="D9" s="14" t="s">
        <v>11</v>
      </c>
      <c r="E9" s="26">
        <v>3972</v>
      </c>
      <c r="F9" s="5">
        <v>2000</v>
      </c>
      <c r="G9" s="6">
        <f t="shared" si="0"/>
        <v>5972</v>
      </c>
      <c r="H9" s="7">
        <v>3</v>
      </c>
      <c r="I9" s="259">
        <f>SUM(G11:G12)</f>
        <v>6457</v>
      </c>
      <c r="J9" s="250">
        <f>SUM(H11:H12)</f>
        <v>11</v>
      </c>
      <c r="K9" s="262">
        <v>6</v>
      </c>
      <c r="L9" s="274">
        <f>SUM(G9:G10)</f>
        <v>8188</v>
      </c>
      <c r="M9" s="250">
        <f>SUM(H9:H10)</f>
        <v>8</v>
      </c>
      <c r="N9" s="242">
        <v>4</v>
      </c>
      <c r="O9" s="277">
        <f>SUM(I9+L9)</f>
        <v>14645</v>
      </c>
      <c r="P9" s="291">
        <f>SUM(J9+M9)</f>
        <v>19</v>
      </c>
      <c r="Q9" s="286">
        <v>5</v>
      </c>
    </row>
    <row r="10" spans="1:17" ht="15" customHeight="1">
      <c r="A10" s="39" t="s">
        <v>18</v>
      </c>
      <c r="B10" s="47" t="s">
        <v>17</v>
      </c>
      <c r="C10" s="44">
        <v>5</v>
      </c>
      <c r="D10" s="15" t="s">
        <v>9</v>
      </c>
      <c r="E10" s="27">
        <v>1516</v>
      </c>
      <c r="F10" s="8">
        <v>700</v>
      </c>
      <c r="G10" s="9">
        <f t="shared" si="0"/>
        <v>2216</v>
      </c>
      <c r="H10" s="10">
        <v>5</v>
      </c>
      <c r="I10" s="260"/>
      <c r="J10" s="251"/>
      <c r="K10" s="263"/>
      <c r="L10" s="275"/>
      <c r="M10" s="251"/>
      <c r="N10" s="240"/>
      <c r="O10" s="278"/>
      <c r="P10" s="284"/>
      <c r="Q10" s="286"/>
    </row>
    <row r="11" spans="1:17" ht="15" customHeight="1">
      <c r="A11" s="39" t="s">
        <v>16</v>
      </c>
      <c r="B11" s="47" t="s">
        <v>17</v>
      </c>
      <c r="C11" s="44">
        <v>5</v>
      </c>
      <c r="D11" s="15" t="s">
        <v>13</v>
      </c>
      <c r="E11" s="27">
        <v>3097</v>
      </c>
      <c r="F11" s="8">
        <v>1600</v>
      </c>
      <c r="G11" s="9">
        <f t="shared" si="0"/>
        <v>4697</v>
      </c>
      <c r="H11" s="10">
        <v>5</v>
      </c>
      <c r="I11" s="260"/>
      <c r="J11" s="251"/>
      <c r="K11" s="263"/>
      <c r="L11" s="275"/>
      <c r="M11" s="251"/>
      <c r="N11" s="240"/>
      <c r="O11" s="278"/>
      <c r="P11" s="284"/>
      <c r="Q11" s="286"/>
    </row>
    <row r="12" spans="1:17" ht="15" customHeight="1" thickBot="1">
      <c r="A12" s="40" t="s">
        <v>19</v>
      </c>
      <c r="B12" s="48" t="s">
        <v>17</v>
      </c>
      <c r="C12" s="3">
        <v>5</v>
      </c>
      <c r="D12" s="15" t="s">
        <v>15</v>
      </c>
      <c r="E12" s="28">
        <v>1160</v>
      </c>
      <c r="F12" s="11">
        <v>600</v>
      </c>
      <c r="G12" s="12">
        <f t="shared" si="0"/>
        <v>1760</v>
      </c>
      <c r="H12" s="13">
        <v>6</v>
      </c>
      <c r="I12" s="261"/>
      <c r="J12" s="252"/>
      <c r="K12" s="264"/>
      <c r="L12" s="276"/>
      <c r="M12" s="252"/>
      <c r="N12" s="243"/>
      <c r="O12" s="279"/>
      <c r="P12" s="285"/>
      <c r="Q12" s="287"/>
    </row>
    <row r="13" spans="1:17" ht="15" customHeight="1">
      <c r="A13" s="41" t="s">
        <v>62</v>
      </c>
      <c r="B13" s="46" t="s">
        <v>22</v>
      </c>
      <c r="C13" s="17">
        <v>2</v>
      </c>
      <c r="D13" s="14" t="s">
        <v>11</v>
      </c>
      <c r="E13" s="26">
        <v>2257</v>
      </c>
      <c r="F13" s="5">
        <v>900</v>
      </c>
      <c r="G13" s="6">
        <f t="shared" si="0"/>
        <v>3157</v>
      </c>
      <c r="H13" s="7">
        <v>5</v>
      </c>
      <c r="I13" s="259">
        <f>SUM(G15:G16)</f>
        <v>15782</v>
      </c>
      <c r="J13" s="250">
        <f>SUM(H15:H16)</f>
        <v>4</v>
      </c>
      <c r="K13" s="269">
        <v>1</v>
      </c>
      <c r="L13" s="274">
        <f>SUM(G13:G14)</f>
        <v>7875</v>
      </c>
      <c r="M13" s="250">
        <f>SUM(H13:H14)</f>
        <v>6</v>
      </c>
      <c r="N13" s="242">
        <v>2</v>
      </c>
      <c r="O13" s="277">
        <f>SUM(I13+L13)</f>
        <v>23657</v>
      </c>
      <c r="P13" s="283">
        <f>SUM(J13+M13)</f>
        <v>10</v>
      </c>
      <c r="Q13" s="286">
        <v>1</v>
      </c>
    </row>
    <row r="14" spans="1:17" ht="15" customHeight="1">
      <c r="A14" s="39" t="s">
        <v>25</v>
      </c>
      <c r="B14" s="47" t="s">
        <v>22</v>
      </c>
      <c r="C14" s="44">
        <v>2</v>
      </c>
      <c r="D14" s="15" t="s">
        <v>9</v>
      </c>
      <c r="E14" s="27">
        <v>3118</v>
      </c>
      <c r="F14" s="8">
        <v>1600</v>
      </c>
      <c r="G14" s="9">
        <f t="shared" si="0"/>
        <v>4718</v>
      </c>
      <c r="H14" s="10">
        <v>1</v>
      </c>
      <c r="I14" s="260"/>
      <c r="J14" s="251"/>
      <c r="K14" s="263"/>
      <c r="L14" s="275"/>
      <c r="M14" s="251"/>
      <c r="N14" s="240"/>
      <c r="O14" s="278"/>
      <c r="P14" s="284"/>
      <c r="Q14" s="286"/>
    </row>
    <row r="15" spans="1:17" ht="15" customHeight="1">
      <c r="A15" s="39" t="s">
        <v>21</v>
      </c>
      <c r="B15" s="47" t="s">
        <v>22</v>
      </c>
      <c r="C15" s="44">
        <v>2</v>
      </c>
      <c r="D15" s="15" t="s">
        <v>13</v>
      </c>
      <c r="E15" s="27">
        <v>6957</v>
      </c>
      <c r="F15" s="8">
        <v>3700</v>
      </c>
      <c r="G15" s="9">
        <f t="shared" si="0"/>
        <v>10657</v>
      </c>
      <c r="H15" s="10">
        <v>2</v>
      </c>
      <c r="I15" s="260"/>
      <c r="J15" s="251"/>
      <c r="K15" s="263"/>
      <c r="L15" s="275"/>
      <c r="M15" s="251"/>
      <c r="N15" s="240"/>
      <c r="O15" s="278"/>
      <c r="P15" s="284"/>
      <c r="Q15" s="286"/>
    </row>
    <row r="16" spans="1:17" ht="15" customHeight="1" thickBot="1">
      <c r="A16" s="40" t="s">
        <v>24</v>
      </c>
      <c r="B16" s="48" t="s">
        <v>22</v>
      </c>
      <c r="C16" s="3">
        <v>2</v>
      </c>
      <c r="D16" s="15" t="s">
        <v>15</v>
      </c>
      <c r="E16" s="28">
        <v>3425</v>
      </c>
      <c r="F16" s="11">
        <v>1700</v>
      </c>
      <c r="G16" s="12">
        <f t="shared" si="0"/>
        <v>5125</v>
      </c>
      <c r="H16" s="13">
        <v>2</v>
      </c>
      <c r="I16" s="261"/>
      <c r="J16" s="252"/>
      <c r="K16" s="270"/>
      <c r="L16" s="276"/>
      <c r="M16" s="252"/>
      <c r="N16" s="243"/>
      <c r="O16" s="279"/>
      <c r="P16" s="285"/>
      <c r="Q16" s="287"/>
    </row>
    <row r="17" spans="1:17" ht="15" customHeight="1">
      <c r="A17" s="41" t="s">
        <v>26</v>
      </c>
      <c r="B17" s="46" t="s">
        <v>27</v>
      </c>
      <c r="C17" s="17">
        <v>4</v>
      </c>
      <c r="D17" s="14" t="s">
        <v>11</v>
      </c>
      <c r="E17" s="26">
        <v>4090</v>
      </c>
      <c r="F17" s="5">
        <v>2100</v>
      </c>
      <c r="G17" s="6">
        <f t="shared" si="0"/>
        <v>6190</v>
      </c>
      <c r="H17" s="7">
        <v>1</v>
      </c>
      <c r="I17" s="259">
        <f>SUM(G19:G20)</f>
        <v>13518</v>
      </c>
      <c r="J17" s="250">
        <f>SUM(H19:H20)</f>
        <v>7</v>
      </c>
      <c r="K17" s="262">
        <v>4</v>
      </c>
      <c r="L17" s="274">
        <f>SUM(G17:G18)</f>
        <v>9393</v>
      </c>
      <c r="M17" s="250">
        <f>SUM(H17:H18)</f>
        <v>5</v>
      </c>
      <c r="N17" s="239">
        <v>1</v>
      </c>
      <c r="O17" s="277">
        <f>SUM(I17+L17)</f>
        <v>22911</v>
      </c>
      <c r="P17" s="283">
        <f>SUM(J17+M17)</f>
        <v>12</v>
      </c>
      <c r="Q17" s="286">
        <v>2</v>
      </c>
    </row>
    <row r="18" spans="1:17" ht="15" customHeight="1">
      <c r="A18" s="39" t="s">
        <v>30</v>
      </c>
      <c r="B18" s="47" t="s">
        <v>27</v>
      </c>
      <c r="C18" s="44">
        <v>4</v>
      </c>
      <c r="D18" s="15" t="s">
        <v>9</v>
      </c>
      <c r="E18" s="27">
        <v>2103</v>
      </c>
      <c r="F18" s="8">
        <v>1100</v>
      </c>
      <c r="G18" s="9">
        <f t="shared" si="0"/>
        <v>3203</v>
      </c>
      <c r="H18" s="10">
        <v>4</v>
      </c>
      <c r="I18" s="260"/>
      <c r="J18" s="251"/>
      <c r="K18" s="263"/>
      <c r="L18" s="275"/>
      <c r="M18" s="251"/>
      <c r="N18" s="240"/>
      <c r="O18" s="278"/>
      <c r="P18" s="284"/>
      <c r="Q18" s="286"/>
    </row>
    <row r="19" spans="1:17" ht="15" customHeight="1">
      <c r="A19" s="39" t="s">
        <v>29</v>
      </c>
      <c r="B19" s="47" t="s">
        <v>27</v>
      </c>
      <c r="C19" s="44">
        <v>4</v>
      </c>
      <c r="D19" s="15" t="s">
        <v>13</v>
      </c>
      <c r="E19" s="27">
        <v>6070</v>
      </c>
      <c r="F19" s="8">
        <v>3300</v>
      </c>
      <c r="G19" s="9">
        <f t="shared" si="0"/>
        <v>9370</v>
      </c>
      <c r="H19" s="10">
        <v>3</v>
      </c>
      <c r="I19" s="260"/>
      <c r="J19" s="251"/>
      <c r="K19" s="263"/>
      <c r="L19" s="275"/>
      <c r="M19" s="251"/>
      <c r="N19" s="240"/>
      <c r="O19" s="278"/>
      <c r="P19" s="284"/>
      <c r="Q19" s="286"/>
    </row>
    <row r="20" spans="1:17" ht="15" customHeight="1" thickBot="1">
      <c r="A20" s="40" t="s">
        <v>28</v>
      </c>
      <c r="B20" s="48" t="s">
        <v>27</v>
      </c>
      <c r="C20" s="3">
        <v>4</v>
      </c>
      <c r="D20" s="15" t="s">
        <v>15</v>
      </c>
      <c r="E20" s="28">
        <v>2748</v>
      </c>
      <c r="F20" s="11">
        <v>1400</v>
      </c>
      <c r="G20" s="12">
        <f t="shared" si="0"/>
        <v>4148</v>
      </c>
      <c r="H20" s="13">
        <v>4</v>
      </c>
      <c r="I20" s="261"/>
      <c r="J20" s="252"/>
      <c r="K20" s="264"/>
      <c r="L20" s="276"/>
      <c r="M20" s="252"/>
      <c r="N20" s="243"/>
      <c r="O20" s="279"/>
      <c r="P20" s="285"/>
      <c r="Q20" s="287"/>
    </row>
    <row r="21" spans="1:17" ht="15" customHeight="1">
      <c r="A21" s="39" t="s">
        <v>70</v>
      </c>
      <c r="B21" s="46" t="s">
        <v>32</v>
      </c>
      <c r="C21" s="17">
        <v>6</v>
      </c>
      <c r="D21" s="14" t="s">
        <v>11</v>
      </c>
      <c r="E21" s="26">
        <v>2074</v>
      </c>
      <c r="F21" s="5">
        <v>1200</v>
      </c>
      <c r="G21" s="6">
        <f t="shared" si="0"/>
        <v>3274</v>
      </c>
      <c r="H21" s="7">
        <v>4</v>
      </c>
      <c r="I21" s="259">
        <f>SUM(G23:G24)</f>
        <v>3111</v>
      </c>
      <c r="J21" s="250">
        <f>SUM(H23:H24)</f>
        <v>13</v>
      </c>
      <c r="K21" s="262">
        <v>7</v>
      </c>
      <c r="L21" s="274">
        <f>SUM(G21:G22)</f>
        <v>7227</v>
      </c>
      <c r="M21" s="250">
        <f>SUM(H21:H22)</f>
        <v>6</v>
      </c>
      <c r="N21" s="239">
        <v>3</v>
      </c>
      <c r="O21" s="277">
        <f>SUM(I21+L21)</f>
        <v>10338</v>
      </c>
      <c r="P21" s="283">
        <f>SUM(J21+M21)</f>
        <v>19</v>
      </c>
      <c r="Q21" s="271">
        <v>7</v>
      </c>
    </row>
    <row r="22" spans="1:17" ht="15" customHeight="1">
      <c r="A22" s="39" t="s">
        <v>33</v>
      </c>
      <c r="B22" s="47" t="s">
        <v>32</v>
      </c>
      <c r="C22" s="44">
        <v>6</v>
      </c>
      <c r="D22" s="15" t="s">
        <v>9</v>
      </c>
      <c r="E22" s="27">
        <v>2653</v>
      </c>
      <c r="F22" s="8">
        <v>1300</v>
      </c>
      <c r="G22" s="9">
        <f t="shared" si="0"/>
        <v>3953</v>
      </c>
      <c r="H22" s="10">
        <v>2</v>
      </c>
      <c r="I22" s="260"/>
      <c r="J22" s="251"/>
      <c r="K22" s="263"/>
      <c r="L22" s="275"/>
      <c r="M22" s="251"/>
      <c r="N22" s="240"/>
      <c r="O22" s="278"/>
      <c r="P22" s="284"/>
      <c r="Q22" s="272"/>
    </row>
    <row r="23" spans="1:17" ht="15" customHeight="1">
      <c r="A23" s="39" t="s">
        <v>35</v>
      </c>
      <c r="B23" s="47" t="s">
        <v>32</v>
      </c>
      <c r="C23" s="44">
        <v>6</v>
      </c>
      <c r="D23" s="15" t="s">
        <v>13</v>
      </c>
      <c r="E23" s="27">
        <v>1419</v>
      </c>
      <c r="F23" s="8">
        <v>800</v>
      </c>
      <c r="G23" s="9">
        <f t="shared" si="0"/>
        <v>2219</v>
      </c>
      <c r="H23" s="10">
        <v>6</v>
      </c>
      <c r="I23" s="260"/>
      <c r="J23" s="251"/>
      <c r="K23" s="263"/>
      <c r="L23" s="275"/>
      <c r="M23" s="251"/>
      <c r="N23" s="240"/>
      <c r="O23" s="278"/>
      <c r="P23" s="284"/>
      <c r="Q23" s="272"/>
    </row>
    <row r="24" spans="1:17" ht="15" customHeight="1" thickBot="1">
      <c r="A24" s="40" t="s">
        <v>34</v>
      </c>
      <c r="B24" s="48" t="s">
        <v>32</v>
      </c>
      <c r="C24" s="3">
        <v>6</v>
      </c>
      <c r="D24" s="15" t="s">
        <v>15</v>
      </c>
      <c r="E24" s="27">
        <v>592</v>
      </c>
      <c r="F24" s="8">
        <v>300</v>
      </c>
      <c r="G24" s="9">
        <f t="shared" si="0"/>
        <v>892</v>
      </c>
      <c r="H24" s="10">
        <v>7</v>
      </c>
      <c r="I24" s="261"/>
      <c r="J24" s="252"/>
      <c r="K24" s="264"/>
      <c r="L24" s="276"/>
      <c r="M24" s="252"/>
      <c r="N24" s="241"/>
      <c r="O24" s="279"/>
      <c r="P24" s="285"/>
      <c r="Q24" s="273"/>
    </row>
    <row r="25" spans="1:17" ht="15" customHeight="1">
      <c r="A25" s="41" t="s">
        <v>40</v>
      </c>
      <c r="B25" s="46" t="s">
        <v>37</v>
      </c>
      <c r="C25" s="17">
        <v>1</v>
      </c>
      <c r="D25" s="14" t="s">
        <v>11</v>
      </c>
      <c r="E25" s="26">
        <v>1658</v>
      </c>
      <c r="F25" s="5">
        <v>900</v>
      </c>
      <c r="G25" s="6">
        <f t="shared" si="0"/>
        <v>2558</v>
      </c>
      <c r="H25" s="7">
        <v>6</v>
      </c>
      <c r="I25" s="259">
        <f>SUM(G27:G28)</f>
        <v>15348</v>
      </c>
      <c r="J25" s="250">
        <f>SUM(H27:H28)</f>
        <v>6</v>
      </c>
      <c r="K25" s="262">
        <v>3</v>
      </c>
      <c r="L25" s="274">
        <f>SUM(G25:G26)</f>
        <v>5820</v>
      </c>
      <c r="M25" s="250">
        <f>SUM(H25:H26)</f>
        <v>9</v>
      </c>
      <c r="N25" s="242">
        <v>6</v>
      </c>
      <c r="O25" s="277">
        <f>SUM(I25+L25)</f>
        <v>21168</v>
      </c>
      <c r="P25" s="283">
        <f>SUM(J25+M25)</f>
        <v>15</v>
      </c>
      <c r="Q25" s="271">
        <v>3</v>
      </c>
    </row>
    <row r="26" spans="1:17" ht="15" customHeight="1">
      <c r="A26" s="39" t="s">
        <v>39</v>
      </c>
      <c r="B26" s="47" t="s">
        <v>37</v>
      </c>
      <c r="C26" s="44">
        <v>1</v>
      </c>
      <c r="D26" s="15" t="s">
        <v>9</v>
      </c>
      <c r="E26" s="27">
        <v>2162</v>
      </c>
      <c r="F26" s="8">
        <v>1100</v>
      </c>
      <c r="G26" s="9">
        <f t="shared" si="0"/>
        <v>3262</v>
      </c>
      <c r="H26" s="10">
        <v>3</v>
      </c>
      <c r="I26" s="260"/>
      <c r="J26" s="251"/>
      <c r="K26" s="263"/>
      <c r="L26" s="275"/>
      <c r="M26" s="251"/>
      <c r="N26" s="240"/>
      <c r="O26" s="278"/>
      <c r="P26" s="284"/>
      <c r="Q26" s="272"/>
    </row>
    <row r="27" spans="1:17" ht="15" customHeight="1">
      <c r="A27" s="39" t="s">
        <v>36</v>
      </c>
      <c r="B27" s="47" t="s">
        <v>37</v>
      </c>
      <c r="C27" s="44">
        <v>1</v>
      </c>
      <c r="D27" s="15" t="s">
        <v>13</v>
      </c>
      <c r="E27" s="27">
        <v>7390</v>
      </c>
      <c r="F27" s="8">
        <v>4100</v>
      </c>
      <c r="G27" s="9">
        <f t="shared" si="0"/>
        <v>11490</v>
      </c>
      <c r="H27" s="10">
        <v>1</v>
      </c>
      <c r="I27" s="260"/>
      <c r="J27" s="251"/>
      <c r="K27" s="263"/>
      <c r="L27" s="275"/>
      <c r="M27" s="251"/>
      <c r="N27" s="240"/>
      <c r="O27" s="278"/>
      <c r="P27" s="284"/>
      <c r="Q27" s="272"/>
    </row>
    <row r="28" spans="1:17" ht="15" customHeight="1" thickBot="1">
      <c r="A28" s="40" t="s">
        <v>38</v>
      </c>
      <c r="B28" s="48" t="s">
        <v>37</v>
      </c>
      <c r="C28" s="3">
        <v>1</v>
      </c>
      <c r="D28" s="15" t="s">
        <v>15</v>
      </c>
      <c r="E28" s="28">
        <v>2658</v>
      </c>
      <c r="F28" s="11">
        <v>1200</v>
      </c>
      <c r="G28" s="12">
        <f t="shared" si="0"/>
        <v>3858</v>
      </c>
      <c r="H28" s="13">
        <v>5</v>
      </c>
      <c r="I28" s="261"/>
      <c r="J28" s="252"/>
      <c r="K28" s="264"/>
      <c r="L28" s="276"/>
      <c r="M28" s="252"/>
      <c r="N28" s="243"/>
      <c r="O28" s="279"/>
      <c r="P28" s="285"/>
      <c r="Q28" s="273"/>
    </row>
    <row r="29" spans="1:17" ht="15" customHeight="1">
      <c r="A29" s="41" t="s">
        <v>43</v>
      </c>
      <c r="B29" s="46" t="s">
        <v>42</v>
      </c>
      <c r="C29" s="17">
        <v>7</v>
      </c>
      <c r="D29" s="14" t="s">
        <v>11</v>
      </c>
      <c r="E29" s="29">
        <v>1157</v>
      </c>
      <c r="F29" s="18">
        <v>600</v>
      </c>
      <c r="G29" s="19">
        <f t="shared" si="0"/>
        <v>1757</v>
      </c>
      <c r="H29" s="7">
        <v>7</v>
      </c>
      <c r="I29" s="259">
        <f>SUM(G31:G32)</f>
        <v>10000</v>
      </c>
      <c r="J29" s="250">
        <f>SUM(H31:H32)</f>
        <v>5</v>
      </c>
      <c r="K29" s="262">
        <v>2</v>
      </c>
      <c r="L29" s="274">
        <f>SUM(G29:G30)</f>
        <v>2699</v>
      </c>
      <c r="M29" s="250">
        <f>SUM(H29:H30)</f>
        <v>14</v>
      </c>
      <c r="N29" s="239">
        <v>7</v>
      </c>
      <c r="O29" s="277">
        <f>SUM(I29+L29)</f>
        <v>12699</v>
      </c>
      <c r="P29" s="280">
        <f>SUM(J29+M29)</f>
        <v>19</v>
      </c>
      <c r="Q29" s="272">
        <v>6</v>
      </c>
    </row>
    <row r="30" spans="1:17" ht="15" customHeight="1">
      <c r="A30" s="39" t="s">
        <v>44</v>
      </c>
      <c r="B30" s="47" t="s">
        <v>42</v>
      </c>
      <c r="C30" s="44">
        <v>7</v>
      </c>
      <c r="D30" s="15" t="s">
        <v>9</v>
      </c>
      <c r="E30" s="27">
        <v>642</v>
      </c>
      <c r="F30" s="8">
        <v>300</v>
      </c>
      <c r="G30" s="9">
        <f t="shared" si="0"/>
        <v>942</v>
      </c>
      <c r="H30" s="10">
        <v>7</v>
      </c>
      <c r="I30" s="260"/>
      <c r="J30" s="251"/>
      <c r="K30" s="263"/>
      <c r="L30" s="275"/>
      <c r="M30" s="251"/>
      <c r="N30" s="240"/>
      <c r="O30" s="278"/>
      <c r="P30" s="281"/>
      <c r="Q30" s="272"/>
    </row>
    <row r="31" spans="1:17" ht="15" customHeight="1">
      <c r="A31" s="39" t="s">
        <v>41</v>
      </c>
      <c r="B31" s="47" t="s">
        <v>42</v>
      </c>
      <c r="C31" s="44">
        <v>7</v>
      </c>
      <c r="D31" s="15" t="s">
        <v>13</v>
      </c>
      <c r="E31" s="27">
        <v>3214</v>
      </c>
      <c r="F31" s="8">
        <v>1600</v>
      </c>
      <c r="G31" s="9">
        <f t="shared" si="0"/>
        <v>4814</v>
      </c>
      <c r="H31" s="10">
        <v>4</v>
      </c>
      <c r="I31" s="260"/>
      <c r="J31" s="251"/>
      <c r="K31" s="263"/>
      <c r="L31" s="275"/>
      <c r="M31" s="251"/>
      <c r="N31" s="240"/>
      <c r="O31" s="278"/>
      <c r="P31" s="281"/>
      <c r="Q31" s="272"/>
    </row>
    <row r="32" spans="1:17" ht="15" customHeight="1" thickBot="1">
      <c r="A32" s="40" t="s">
        <v>45</v>
      </c>
      <c r="B32" s="48" t="s">
        <v>42</v>
      </c>
      <c r="C32" s="117">
        <v>7</v>
      </c>
      <c r="D32" s="4" t="s">
        <v>15</v>
      </c>
      <c r="E32" s="28">
        <v>3386</v>
      </c>
      <c r="F32" s="11">
        <v>1800</v>
      </c>
      <c r="G32" s="12">
        <f t="shared" si="0"/>
        <v>5186</v>
      </c>
      <c r="H32" s="13">
        <v>1</v>
      </c>
      <c r="I32" s="261"/>
      <c r="J32" s="252"/>
      <c r="K32" s="264"/>
      <c r="L32" s="276"/>
      <c r="M32" s="252"/>
      <c r="N32" s="243"/>
      <c r="O32" s="279"/>
      <c r="P32" s="282"/>
      <c r="Q32" s="273"/>
    </row>
    <row r="33" spans="14:17" ht="12.75">
      <c r="N33" s="52"/>
      <c r="O33" s="21"/>
      <c r="P33" s="22"/>
      <c r="Q33" s="24"/>
    </row>
    <row r="34" spans="1:8" ht="12.75">
      <c r="A34" s="89" t="s">
        <v>62</v>
      </c>
      <c r="B34" s="89" t="s">
        <v>22</v>
      </c>
      <c r="C34" s="295" t="s">
        <v>83</v>
      </c>
      <c r="D34" s="296"/>
      <c r="E34" s="296"/>
      <c r="F34" s="182" t="s">
        <v>82</v>
      </c>
      <c r="G34" s="23"/>
      <c r="H34" s="51"/>
    </row>
    <row r="35" spans="1:2" ht="12.75">
      <c r="A35" s="89" t="s">
        <v>84</v>
      </c>
      <c r="B35" s="22"/>
    </row>
    <row r="36" spans="1:2" ht="12.75">
      <c r="A36" s="21"/>
      <c r="B36" s="22"/>
    </row>
    <row r="37" spans="1:2" ht="12.75">
      <c r="A37" s="21"/>
      <c r="B37" s="22"/>
    </row>
    <row r="38" spans="1:4" ht="12.75">
      <c r="A38" s="23"/>
      <c r="B38" s="22"/>
      <c r="C38" s="24"/>
      <c r="D38" s="25"/>
    </row>
    <row r="39" spans="1:2" ht="12.75">
      <c r="A39" s="21"/>
      <c r="B39" s="22"/>
    </row>
    <row r="40" spans="1:2" ht="12.75">
      <c r="A40" s="21"/>
      <c r="B40" s="22"/>
    </row>
    <row r="41" spans="1:2" ht="12.75">
      <c r="A41" s="21"/>
      <c r="B41" s="22"/>
    </row>
    <row r="42" spans="1:2" ht="12.75">
      <c r="A42" s="21"/>
      <c r="B42" s="22"/>
    </row>
    <row r="43" spans="1:2" ht="12.75">
      <c r="A43" s="21"/>
      <c r="B43" s="22"/>
    </row>
    <row r="44" spans="1:2" ht="12.75">
      <c r="A44" s="21"/>
      <c r="B44" s="22"/>
    </row>
    <row r="45" spans="1:2" ht="12.75">
      <c r="A45" s="21"/>
      <c r="B45" s="22"/>
    </row>
    <row r="46" spans="1:2" ht="12.75">
      <c r="A46" s="21"/>
      <c r="B46" s="22"/>
    </row>
    <row r="47" spans="1:2" ht="12.75">
      <c r="A47" s="21"/>
      <c r="B47" s="22"/>
    </row>
    <row r="48" spans="1:2" ht="12.75">
      <c r="A48" s="21"/>
      <c r="B48" s="22"/>
    </row>
    <row r="49" spans="1:2" ht="12.75">
      <c r="A49" s="21"/>
      <c r="B49" s="22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</sheetData>
  <sheetProtection/>
  <protectedRanges>
    <protectedRange sqref="C38:D38 Q33 C5:F32 H5:Q32 C34:D34" name="Oblast1"/>
  </protectedRanges>
  <mergeCells count="70">
    <mergeCell ref="O3:Q3"/>
    <mergeCell ref="I5:I8"/>
    <mergeCell ref="J5:J8"/>
    <mergeCell ref="K5:K8"/>
    <mergeCell ref="L5:L8"/>
    <mergeCell ref="M5:M8"/>
    <mergeCell ref="N5:N8"/>
    <mergeCell ref="O5:O8"/>
    <mergeCell ref="C34:E34"/>
    <mergeCell ref="A1:Q1"/>
    <mergeCell ref="A3:D3"/>
    <mergeCell ref="E3:H3"/>
    <mergeCell ref="I3:K3"/>
    <mergeCell ref="L3:N3"/>
    <mergeCell ref="P5:P8"/>
    <mergeCell ref="Q5:Q8"/>
    <mergeCell ref="I9:I12"/>
    <mergeCell ref="J9:J12"/>
    <mergeCell ref="K9:K12"/>
    <mergeCell ref="L9:L12"/>
    <mergeCell ref="M9:M12"/>
    <mergeCell ref="N9:N12"/>
    <mergeCell ref="O9:O12"/>
    <mergeCell ref="P9:P12"/>
    <mergeCell ref="Q9:Q12"/>
    <mergeCell ref="I13:I16"/>
    <mergeCell ref="J13:J16"/>
    <mergeCell ref="K13:K16"/>
    <mergeCell ref="L13:L16"/>
    <mergeCell ref="M13:M16"/>
    <mergeCell ref="N13:N16"/>
    <mergeCell ref="O13:O16"/>
    <mergeCell ref="P13:P16"/>
    <mergeCell ref="Q13:Q16"/>
    <mergeCell ref="M17:M20"/>
    <mergeCell ref="N17:N20"/>
    <mergeCell ref="O17:O20"/>
    <mergeCell ref="P17:P20"/>
    <mergeCell ref="I17:I20"/>
    <mergeCell ref="J17:J20"/>
    <mergeCell ref="K17:K20"/>
    <mergeCell ref="L17:L20"/>
    <mergeCell ref="Q17:Q20"/>
    <mergeCell ref="I21:I24"/>
    <mergeCell ref="J21:J24"/>
    <mergeCell ref="K21:K24"/>
    <mergeCell ref="L21:L24"/>
    <mergeCell ref="M21:M24"/>
    <mergeCell ref="N21:N24"/>
    <mergeCell ref="O21:O24"/>
    <mergeCell ref="P21:P24"/>
    <mergeCell ref="Q21:Q24"/>
    <mergeCell ref="M25:M28"/>
    <mergeCell ref="N25:N28"/>
    <mergeCell ref="O25:O28"/>
    <mergeCell ref="P25:P28"/>
    <mergeCell ref="I25:I28"/>
    <mergeCell ref="J25:J28"/>
    <mergeCell ref="K25:K28"/>
    <mergeCell ref="L25:L28"/>
    <mergeCell ref="Q25:Q28"/>
    <mergeCell ref="I29:I32"/>
    <mergeCell ref="J29:J32"/>
    <mergeCell ref="K29:K32"/>
    <mergeCell ref="L29:L32"/>
    <mergeCell ref="Q29:Q32"/>
    <mergeCell ref="M29:M32"/>
    <mergeCell ref="N29:N32"/>
    <mergeCell ref="O29:O32"/>
    <mergeCell ref="P29:P32"/>
  </mergeCells>
  <printOptions/>
  <pageMargins left="0.34" right="0.21" top="0.8" bottom="0.3" header="0.23" footer="0.2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5.28125" style="0" customWidth="1"/>
    <col min="2" max="2" width="12.7109375" style="0" customWidth="1"/>
    <col min="3" max="4" width="12.7109375" style="1" customWidth="1"/>
    <col min="5" max="7" width="12.7109375" style="0" customWidth="1"/>
    <col min="8" max="8" width="12.7109375" style="1" customWidth="1"/>
    <col min="9" max="10" width="12.7109375" style="0" customWidth="1"/>
    <col min="11" max="11" width="7.7109375" style="0" customWidth="1"/>
    <col min="12" max="12" width="7.7109375" style="1" customWidth="1"/>
    <col min="13" max="13" width="7.7109375" style="2" customWidth="1"/>
    <col min="14" max="14" width="7.7109375" style="1" customWidth="1"/>
    <col min="15" max="17" width="7.7109375" style="0" customWidth="1"/>
  </cols>
  <sheetData>
    <row r="1" spans="1:17" ht="18">
      <c r="A1" s="267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93"/>
      <c r="L1" s="93"/>
      <c r="M1" s="93"/>
      <c r="N1" s="93"/>
      <c r="O1" s="93"/>
      <c r="P1" s="93"/>
      <c r="Q1" s="93"/>
    </row>
    <row r="2" spans="1:17" ht="13.5" thickBot="1">
      <c r="A2" s="98"/>
      <c r="B2" s="98"/>
      <c r="C2" s="99"/>
      <c r="D2" s="99"/>
      <c r="E2" s="100"/>
      <c r="F2" s="100"/>
      <c r="G2" s="100"/>
      <c r="H2" s="99"/>
      <c r="I2" s="98"/>
      <c r="J2" s="98"/>
      <c r="K2" s="32"/>
      <c r="L2" s="33"/>
      <c r="M2" s="50"/>
      <c r="N2" s="33"/>
      <c r="O2" s="32"/>
      <c r="P2" s="32"/>
      <c r="Q2" s="32"/>
    </row>
    <row r="3" spans="1:10" ht="19.5" customHeight="1" thickBot="1" thickTop="1">
      <c r="A3" s="335" t="s">
        <v>1</v>
      </c>
      <c r="B3" s="338" t="s">
        <v>75</v>
      </c>
      <c r="C3" s="338"/>
      <c r="D3" s="339"/>
      <c r="E3" s="338" t="s">
        <v>60</v>
      </c>
      <c r="F3" s="338"/>
      <c r="G3" s="339"/>
      <c r="H3" s="337" t="s">
        <v>48</v>
      </c>
      <c r="I3" s="338"/>
      <c r="J3" s="339"/>
    </row>
    <row r="4" spans="1:10" ht="19.5" customHeight="1" thickBot="1">
      <c r="A4" s="336"/>
      <c r="B4" s="101" t="s">
        <v>6</v>
      </c>
      <c r="C4" s="102" t="s">
        <v>46</v>
      </c>
      <c r="D4" s="103" t="s">
        <v>51</v>
      </c>
      <c r="E4" s="101" t="s">
        <v>6</v>
      </c>
      <c r="F4" s="102" t="s">
        <v>46</v>
      </c>
      <c r="G4" s="103" t="s">
        <v>51</v>
      </c>
      <c r="H4" s="101" t="s">
        <v>6</v>
      </c>
      <c r="I4" s="102" t="s">
        <v>46</v>
      </c>
      <c r="J4" s="103" t="s">
        <v>47</v>
      </c>
    </row>
    <row r="5" spans="1:10" ht="12.75" customHeight="1" thickTop="1">
      <c r="A5" s="334" t="s">
        <v>8</v>
      </c>
      <c r="B5" s="297">
        <f>SUM('Lubina 1. závod'!I5:I8+'Lubina 1. závod'!L5:L8)</f>
        <v>17940</v>
      </c>
      <c r="C5" s="303">
        <f>SUM('Lubina 1. závod'!J5:J8+'Lubina 1. závod'!M5:M8)</f>
        <v>20</v>
      </c>
      <c r="D5" s="309">
        <v>7</v>
      </c>
      <c r="E5" s="297">
        <f>SUM('Lubina 2. závod'!I5:I8+'Lubina 2. závod'!L5:L8)</f>
        <v>12435</v>
      </c>
      <c r="F5" s="303">
        <f>SUM('Lubina 2. závod'!J5:J8+'Lubina 2. závod'!M5:M8)</f>
        <v>18</v>
      </c>
      <c r="G5" s="309">
        <v>4</v>
      </c>
      <c r="H5" s="330">
        <f>SUM(B5+E5)</f>
        <v>30375</v>
      </c>
      <c r="I5" s="331">
        <f>SUM(C5+F5)</f>
        <v>38</v>
      </c>
      <c r="J5" s="327">
        <v>6</v>
      </c>
    </row>
    <row r="6" spans="1:10" ht="12.75" customHeight="1">
      <c r="A6" s="313"/>
      <c r="B6" s="298"/>
      <c r="C6" s="304"/>
      <c r="D6" s="310"/>
      <c r="E6" s="298"/>
      <c r="F6" s="304"/>
      <c r="G6" s="310"/>
      <c r="H6" s="319"/>
      <c r="I6" s="332"/>
      <c r="J6" s="328"/>
    </row>
    <row r="7" spans="1:10" ht="12.75" customHeight="1">
      <c r="A7" s="313"/>
      <c r="B7" s="298"/>
      <c r="C7" s="304"/>
      <c r="D7" s="310"/>
      <c r="E7" s="298"/>
      <c r="F7" s="304"/>
      <c r="G7" s="310"/>
      <c r="H7" s="319"/>
      <c r="I7" s="332"/>
      <c r="J7" s="328"/>
    </row>
    <row r="8" spans="1:10" ht="13.5" customHeight="1" thickBot="1">
      <c r="A8" s="317"/>
      <c r="B8" s="299"/>
      <c r="C8" s="305"/>
      <c r="D8" s="311"/>
      <c r="E8" s="299"/>
      <c r="F8" s="305"/>
      <c r="G8" s="311"/>
      <c r="H8" s="324"/>
      <c r="I8" s="333"/>
      <c r="J8" s="329"/>
    </row>
    <row r="9" spans="1:10" ht="12.75" customHeight="1">
      <c r="A9" s="312" t="s">
        <v>17</v>
      </c>
      <c r="B9" s="315">
        <f>SUM('Lubina 1. závod'!I9:I12+'Lubina 1. závod'!L9:L12)</f>
        <v>17580</v>
      </c>
      <c r="C9" s="307">
        <f>SUM('Lubina 1. závod'!J9:J12+'Lubina 1. závod'!M9:M12)</f>
        <v>18</v>
      </c>
      <c r="D9" s="300">
        <v>5</v>
      </c>
      <c r="E9" s="297">
        <f>SUM('Lubina 2. závod'!I9:I12+'Lubina 2. závod'!L9:L12)</f>
        <v>14645</v>
      </c>
      <c r="F9" s="303">
        <f>SUM('Lubina 2. závod'!J9:J12+'Lubina 2. závod'!M9:M12)</f>
        <v>19</v>
      </c>
      <c r="G9" s="300">
        <v>5</v>
      </c>
      <c r="H9" s="318">
        <f>SUM(B9+E9)</f>
        <v>32225</v>
      </c>
      <c r="I9" s="321">
        <f>SUM(C9+F9)</f>
        <v>37</v>
      </c>
      <c r="J9" s="300">
        <v>5</v>
      </c>
    </row>
    <row r="10" spans="1:10" ht="12.75" customHeight="1">
      <c r="A10" s="313"/>
      <c r="B10" s="298"/>
      <c r="C10" s="304"/>
      <c r="D10" s="300"/>
      <c r="E10" s="298"/>
      <c r="F10" s="304"/>
      <c r="G10" s="300"/>
      <c r="H10" s="319"/>
      <c r="I10" s="322"/>
      <c r="J10" s="300"/>
    </row>
    <row r="11" spans="1:10" ht="12.75" customHeight="1">
      <c r="A11" s="313"/>
      <c r="B11" s="298"/>
      <c r="C11" s="304"/>
      <c r="D11" s="300"/>
      <c r="E11" s="298"/>
      <c r="F11" s="304"/>
      <c r="G11" s="300"/>
      <c r="H11" s="319"/>
      <c r="I11" s="322"/>
      <c r="J11" s="300"/>
    </row>
    <row r="12" spans="1:10" ht="13.5" customHeight="1" thickBot="1">
      <c r="A12" s="317"/>
      <c r="B12" s="299"/>
      <c r="C12" s="305"/>
      <c r="D12" s="306"/>
      <c r="E12" s="299"/>
      <c r="F12" s="305"/>
      <c r="G12" s="306"/>
      <c r="H12" s="324"/>
      <c r="I12" s="325"/>
      <c r="J12" s="306"/>
    </row>
    <row r="13" spans="1:10" ht="12.75" customHeight="1">
      <c r="A13" s="312" t="s">
        <v>22</v>
      </c>
      <c r="B13" s="315">
        <f>SUM('Lubina 1. závod'!I13:I16+'Lubina 1. závod'!L13:L16)</f>
        <v>31307</v>
      </c>
      <c r="C13" s="307">
        <f>SUM('Lubina 1. závod'!J13:J16+'Lubina 1. závod'!M13:M16)</f>
        <v>10</v>
      </c>
      <c r="D13" s="300">
        <v>2</v>
      </c>
      <c r="E13" s="297">
        <f>SUM('Lubina 2. závod'!I13:I16+'Lubina 2. závod'!L13:L16)</f>
        <v>23657</v>
      </c>
      <c r="F13" s="303">
        <f>SUM('Lubina 2. závod'!J13:J16+'Lubina 2. závod'!M13:M16)</f>
        <v>10</v>
      </c>
      <c r="G13" s="300">
        <v>1</v>
      </c>
      <c r="H13" s="318">
        <f>SUM(B13+E13)</f>
        <v>54964</v>
      </c>
      <c r="I13" s="321">
        <f>SUM(C13+F13)</f>
        <v>20</v>
      </c>
      <c r="J13" s="300">
        <v>1</v>
      </c>
    </row>
    <row r="14" spans="1:10" ht="12.75" customHeight="1">
      <c r="A14" s="313"/>
      <c r="B14" s="298"/>
      <c r="C14" s="304"/>
      <c r="D14" s="300"/>
      <c r="E14" s="298"/>
      <c r="F14" s="304"/>
      <c r="G14" s="300"/>
      <c r="H14" s="319"/>
      <c r="I14" s="322"/>
      <c r="J14" s="300"/>
    </row>
    <row r="15" spans="1:10" ht="12.75" customHeight="1">
      <c r="A15" s="313"/>
      <c r="B15" s="298"/>
      <c r="C15" s="304"/>
      <c r="D15" s="300"/>
      <c r="E15" s="298"/>
      <c r="F15" s="304"/>
      <c r="G15" s="300"/>
      <c r="H15" s="319"/>
      <c r="I15" s="322"/>
      <c r="J15" s="300"/>
    </row>
    <row r="16" spans="1:10" ht="13.5" customHeight="1" thickBot="1">
      <c r="A16" s="317"/>
      <c r="B16" s="299"/>
      <c r="C16" s="305"/>
      <c r="D16" s="306"/>
      <c r="E16" s="299"/>
      <c r="F16" s="305"/>
      <c r="G16" s="306"/>
      <c r="H16" s="324"/>
      <c r="I16" s="325"/>
      <c r="J16" s="306"/>
    </row>
    <row r="17" spans="1:10" ht="12.75" customHeight="1">
      <c r="A17" s="312" t="s">
        <v>27</v>
      </c>
      <c r="B17" s="315">
        <f>SUM('Lubina 1. závod'!I17:I20+'Lubina 1. závod'!L17:L20)</f>
        <v>26927</v>
      </c>
      <c r="C17" s="307">
        <f>SUM('Lubina 1. závod'!J17:J20+'Lubina 1. závod'!M17:M20)</f>
        <v>16</v>
      </c>
      <c r="D17" s="300">
        <v>3</v>
      </c>
      <c r="E17" s="297">
        <f>SUM('Lubina 2. závod'!I17:I20+'Lubina 2. závod'!L17:L20)</f>
        <v>22911</v>
      </c>
      <c r="F17" s="303">
        <f>SUM('Lubina 2. závod'!J17:J20+'Lubina 2. závod'!M17:M20)</f>
        <v>12</v>
      </c>
      <c r="G17" s="300">
        <v>2</v>
      </c>
      <c r="H17" s="318">
        <f>SUM(B17+E17)</f>
        <v>49838</v>
      </c>
      <c r="I17" s="321">
        <f>SUM(C17+F17)</f>
        <v>28</v>
      </c>
      <c r="J17" s="300">
        <v>3</v>
      </c>
    </row>
    <row r="18" spans="1:10" ht="12.75" customHeight="1">
      <c r="A18" s="313"/>
      <c r="B18" s="298"/>
      <c r="C18" s="304"/>
      <c r="D18" s="300"/>
      <c r="E18" s="298"/>
      <c r="F18" s="304"/>
      <c r="G18" s="300"/>
      <c r="H18" s="319"/>
      <c r="I18" s="322"/>
      <c r="J18" s="300"/>
    </row>
    <row r="19" spans="1:10" ht="12.75" customHeight="1">
      <c r="A19" s="313"/>
      <c r="B19" s="298"/>
      <c r="C19" s="304"/>
      <c r="D19" s="300"/>
      <c r="E19" s="298"/>
      <c r="F19" s="304"/>
      <c r="G19" s="300"/>
      <c r="H19" s="319"/>
      <c r="I19" s="322"/>
      <c r="J19" s="300"/>
    </row>
    <row r="20" spans="1:10" ht="13.5" customHeight="1" thickBot="1">
      <c r="A20" s="317"/>
      <c r="B20" s="299"/>
      <c r="C20" s="305"/>
      <c r="D20" s="300"/>
      <c r="E20" s="299"/>
      <c r="F20" s="305"/>
      <c r="G20" s="306"/>
      <c r="H20" s="324"/>
      <c r="I20" s="325"/>
      <c r="J20" s="306"/>
    </row>
    <row r="21" spans="1:10" ht="12.75" customHeight="1">
      <c r="A21" s="312" t="s">
        <v>32</v>
      </c>
      <c r="B21" s="315">
        <f>SUM('Lubina 1. závod'!I21:I24+'Lubina 1. závod'!L21:L24)</f>
        <v>19981</v>
      </c>
      <c r="C21" s="307">
        <f>SUM('Lubina 1. závod'!J21:J24+'Lubina 1. závod'!M21:M24)</f>
        <v>20</v>
      </c>
      <c r="D21" s="301">
        <v>6</v>
      </c>
      <c r="E21" s="297">
        <f>SUM('Lubina 2. závod'!I21:I24+'Lubina 2. závod'!L21:L24)</f>
        <v>10338</v>
      </c>
      <c r="F21" s="303">
        <f>SUM('Lubina 2. závod'!J21:J24+'Lubina 2. závod'!M21:M24)</f>
        <v>19</v>
      </c>
      <c r="G21" s="300">
        <v>7</v>
      </c>
      <c r="H21" s="318">
        <f>SUM(B21+E21)</f>
        <v>30319</v>
      </c>
      <c r="I21" s="321">
        <f>SUM(C21+F21)</f>
        <v>39</v>
      </c>
      <c r="J21" s="300">
        <v>7</v>
      </c>
    </row>
    <row r="22" spans="1:10" ht="12.75" customHeight="1">
      <c r="A22" s="313"/>
      <c r="B22" s="298"/>
      <c r="C22" s="304"/>
      <c r="D22" s="300"/>
      <c r="E22" s="298"/>
      <c r="F22" s="304"/>
      <c r="G22" s="300"/>
      <c r="H22" s="319"/>
      <c r="I22" s="322"/>
      <c r="J22" s="300"/>
    </row>
    <row r="23" spans="1:10" ht="12.75" customHeight="1">
      <c r="A23" s="313"/>
      <c r="B23" s="298"/>
      <c r="C23" s="304"/>
      <c r="D23" s="300"/>
      <c r="E23" s="298"/>
      <c r="F23" s="304"/>
      <c r="G23" s="300"/>
      <c r="H23" s="319"/>
      <c r="I23" s="322"/>
      <c r="J23" s="300"/>
    </row>
    <row r="24" spans="1:10" ht="13.5" customHeight="1" thickBot="1">
      <c r="A24" s="317"/>
      <c r="B24" s="299"/>
      <c r="C24" s="305"/>
      <c r="D24" s="306"/>
      <c r="E24" s="299"/>
      <c r="F24" s="305"/>
      <c r="G24" s="300"/>
      <c r="H24" s="324"/>
      <c r="I24" s="325"/>
      <c r="J24" s="300"/>
    </row>
    <row r="25" spans="1:10" ht="12.75" customHeight="1">
      <c r="A25" s="312" t="s">
        <v>37</v>
      </c>
      <c r="B25" s="315">
        <f>SUM('Lubina 1. závod'!I25:I28+'Lubina 1. závod'!L25:L28)</f>
        <v>34062</v>
      </c>
      <c r="C25" s="307">
        <f>SUM('Lubina 1. závod'!J25:J28+'Lubina 1. závod'!M25:M28)</f>
        <v>10</v>
      </c>
      <c r="D25" s="300">
        <v>1</v>
      </c>
      <c r="E25" s="297">
        <f>SUM('Lubina 2. závod'!I25:I28+'Lubina 2. závod'!L25:L28)</f>
        <v>21168</v>
      </c>
      <c r="F25" s="303">
        <f>SUM('Lubina 2. závod'!J25:J28+'Lubina 2. závod'!M25:M28)</f>
        <v>15</v>
      </c>
      <c r="G25" s="326">
        <v>3</v>
      </c>
      <c r="H25" s="318">
        <f>SUM(B25+E25)</f>
        <v>55230</v>
      </c>
      <c r="I25" s="321">
        <f>SUM(C25+F25)</f>
        <v>25</v>
      </c>
      <c r="J25" s="326">
        <v>2</v>
      </c>
    </row>
    <row r="26" spans="1:10" ht="12.75" customHeight="1">
      <c r="A26" s="313"/>
      <c r="B26" s="298"/>
      <c r="C26" s="304"/>
      <c r="D26" s="300"/>
      <c r="E26" s="298"/>
      <c r="F26" s="304"/>
      <c r="G26" s="300"/>
      <c r="H26" s="319"/>
      <c r="I26" s="322"/>
      <c r="J26" s="300"/>
    </row>
    <row r="27" spans="1:10" ht="12.75" customHeight="1">
      <c r="A27" s="313"/>
      <c r="B27" s="298"/>
      <c r="C27" s="304"/>
      <c r="D27" s="300"/>
      <c r="E27" s="298"/>
      <c r="F27" s="304"/>
      <c r="G27" s="300"/>
      <c r="H27" s="319"/>
      <c r="I27" s="322"/>
      <c r="J27" s="300"/>
    </row>
    <row r="28" spans="1:10" ht="13.5" customHeight="1" thickBot="1">
      <c r="A28" s="317"/>
      <c r="B28" s="299"/>
      <c r="C28" s="305"/>
      <c r="D28" s="306"/>
      <c r="E28" s="299"/>
      <c r="F28" s="305"/>
      <c r="G28" s="306"/>
      <c r="H28" s="324"/>
      <c r="I28" s="325"/>
      <c r="J28" s="306"/>
    </row>
    <row r="29" spans="1:10" ht="12.75" customHeight="1">
      <c r="A29" s="312" t="s">
        <v>42</v>
      </c>
      <c r="B29" s="315">
        <f>SUM('Lubina 1. závod'!I29:I32+'Lubina 1. závod'!L29:L32)</f>
        <v>19637</v>
      </c>
      <c r="C29" s="307">
        <f>SUM('Lubina 1. závod'!J29:J32+'Lubina 1. závod'!M29:M32)</f>
        <v>18</v>
      </c>
      <c r="D29" s="301">
        <v>4</v>
      </c>
      <c r="E29" s="297">
        <f>SUM('Lubina 2. závod'!I29:I32+'Lubina 2. závod'!L29:L32)</f>
        <v>12699</v>
      </c>
      <c r="F29" s="303">
        <f>SUM('Lubina 2. závod'!J29:J32+'Lubina 2. závod'!M29:M32)</f>
        <v>19</v>
      </c>
      <c r="G29" s="301">
        <v>6</v>
      </c>
      <c r="H29" s="318">
        <f>SUM(B29+E29)</f>
        <v>32336</v>
      </c>
      <c r="I29" s="321">
        <f>SUM(C29+F29)</f>
        <v>37</v>
      </c>
      <c r="J29" s="301">
        <v>4</v>
      </c>
    </row>
    <row r="30" spans="1:10" ht="12.75" customHeight="1">
      <c r="A30" s="313"/>
      <c r="B30" s="298"/>
      <c r="C30" s="304"/>
      <c r="D30" s="300"/>
      <c r="E30" s="298"/>
      <c r="F30" s="304"/>
      <c r="G30" s="300"/>
      <c r="H30" s="319"/>
      <c r="I30" s="322"/>
      <c r="J30" s="300"/>
    </row>
    <row r="31" spans="1:10" ht="12.75" customHeight="1">
      <c r="A31" s="313"/>
      <c r="B31" s="298"/>
      <c r="C31" s="304"/>
      <c r="D31" s="300"/>
      <c r="E31" s="298"/>
      <c r="F31" s="304"/>
      <c r="G31" s="300"/>
      <c r="H31" s="319"/>
      <c r="I31" s="322"/>
      <c r="J31" s="300"/>
    </row>
    <row r="32" spans="1:10" ht="13.5" customHeight="1" thickBot="1">
      <c r="A32" s="314"/>
      <c r="B32" s="316"/>
      <c r="C32" s="308"/>
      <c r="D32" s="302"/>
      <c r="E32" s="299"/>
      <c r="F32" s="305"/>
      <c r="G32" s="302"/>
      <c r="H32" s="320"/>
      <c r="I32" s="323"/>
      <c r="J32" s="302"/>
    </row>
    <row r="33" spans="14:17" ht="13.5" thickTop="1">
      <c r="N33" s="52"/>
      <c r="O33" s="21"/>
      <c r="P33" s="22"/>
      <c r="Q33" s="24"/>
    </row>
    <row r="34" spans="1:8" ht="12.75">
      <c r="A34" s="89" t="s">
        <v>84</v>
      </c>
      <c r="B34" s="22"/>
      <c r="C34" s="24"/>
      <c r="D34" s="25"/>
      <c r="E34" s="23"/>
      <c r="F34" s="23"/>
      <c r="G34" s="23"/>
      <c r="H34" s="51"/>
    </row>
    <row r="35" spans="1:2" ht="12.75">
      <c r="A35" s="21"/>
      <c r="B35" s="22"/>
    </row>
    <row r="36" spans="1:2" ht="12.75">
      <c r="A36" s="21"/>
      <c r="B36" s="22"/>
    </row>
    <row r="37" spans="1:2" ht="12.75">
      <c r="A37" s="21"/>
      <c r="B37" s="22"/>
    </row>
    <row r="38" spans="1:4" ht="12.75">
      <c r="A38" s="23"/>
      <c r="B38" s="22"/>
      <c r="C38" s="24"/>
      <c r="D38" s="25"/>
    </row>
    <row r="39" spans="1:2" ht="12.75">
      <c r="A39" s="21"/>
      <c r="B39" s="22"/>
    </row>
    <row r="40" spans="1:2" ht="12.75">
      <c r="A40" s="21"/>
      <c r="B40" s="22"/>
    </row>
    <row r="41" spans="1:2" ht="12.75">
      <c r="A41" s="21"/>
      <c r="B41" s="22"/>
    </row>
    <row r="42" spans="1:2" ht="12.75">
      <c r="A42" s="21"/>
      <c r="B42" s="22"/>
    </row>
    <row r="43" spans="1:2" ht="12.75">
      <c r="A43" s="21"/>
      <c r="B43" s="22"/>
    </row>
    <row r="44" spans="1:2" ht="12.75">
      <c r="A44" s="21"/>
      <c r="B44" s="22"/>
    </row>
    <row r="45" spans="1:2" ht="12.75">
      <c r="A45" s="21"/>
      <c r="B45" s="22"/>
    </row>
    <row r="46" spans="1:2" ht="12.75">
      <c r="A46" s="21"/>
      <c r="B46" s="22"/>
    </row>
    <row r="47" spans="1:2" ht="12.75">
      <c r="A47" s="21"/>
      <c r="B47" s="22"/>
    </row>
    <row r="48" spans="1:2" ht="12.75">
      <c r="A48" s="21"/>
      <c r="B48" s="22"/>
    </row>
    <row r="49" spans="1:2" ht="12.75">
      <c r="A49" s="21"/>
      <c r="B49" s="22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</sheetData>
  <sheetProtection/>
  <protectedRanges>
    <protectedRange sqref="C38:D38 Q33 C34:D34 B5:J32" name="Oblast1"/>
  </protectedRanges>
  <mergeCells count="75">
    <mergeCell ref="A9:A12"/>
    <mergeCell ref="C9:C12"/>
    <mergeCell ref="E9:E12"/>
    <mergeCell ref="F9:F12"/>
    <mergeCell ref="G9:G12"/>
    <mergeCell ref="B3:D3"/>
    <mergeCell ref="E3:G3"/>
    <mergeCell ref="A5:A8"/>
    <mergeCell ref="C5:C8"/>
    <mergeCell ref="E5:E8"/>
    <mergeCell ref="F5:F8"/>
    <mergeCell ref="A3:A4"/>
    <mergeCell ref="A1:J1"/>
    <mergeCell ref="H3:J3"/>
    <mergeCell ref="G5:G8"/>
    <mergeCell ref="J5:J8"/>
    <mergeCell ref="H9:H12"/>
    <mergeCell ref="I9:I12"/>
    <mergeCell ref="J9:J12"/>
    <mergeCell ref="H5:H8"/>
    <mergeCell ref="I5:I8"/>
    <mergeCell ref="G17:G20"/>
    <mergeCell ref="G25:G28"/>
    <mergeCell ref="J13:J16"/>
    <mergeCell ref="H17:H20"/>
    <mergeCell ref="I17:I20"/>
    <mergeCell ref="J17:J20"/>
    <mergeCell ref="H13:H16"/>
    <mergeCell ref="I13:I16"/>
    <mergeCell ref="J21:J24"/>
    <mergeCell ref="H25:H28"/>
    <mergeCell ref="I25:I28"/>
    <mergeCell ref="J25:J28"/>
    <mergeCell ref="H21:H24"/>
    <mergeCell ref="I21:I24"/>
    <mergeCell ref="A13:A16"/>
    <mergeCell ref="A17:A20"/>
    <mergeCell ref="A21:A24"/>
    <mergeCell ref="A25:A28"/>
    <mergeCell ref="J29:J32"/>
    <mergeCell ref="H29:H32"/>
    <mergeCell ref="I29:I32"/>
    <mergeCell ref="F17:F20"/>
    <mergeCell ref="F21:F24"/>
    <mergeCell ref="F25:F28"/>
    <mergeCell ref="C21:C24"/>
    <mergeCell ref="C25:C28"/>
    <mergeCell ref="A29:A32"/>
    <mergeCell ref="B5:B8"/>
    <mergeCell ref="B9:B12"/>
    <mergeCell ref="B13:B16"/>
    <mergeCell ref="B17:B20"/>
    <mergeCell ref="B21:B24"/>
    <mergeCell ref="B25:B28"/>
    <mergeCell ref="B29:B32"/>
    <mergeCell ref="C29:C32"/>
    <mergeCell ref="D5:D8"/>
    <mergeCell ref="D9:D12"/>
    <mergeCell ref="D13:D16"/>
    <mergeCell ref="D17:D20"/>
    <mergeCell ref="D21:D24"/>
    <mergeCell ref="D25:D28"/>
    <mergeCell ref="D29:D32"/>
    <mergeCell ref="C13:C16"/>
    <mergeCell ref="C17:C20"/>
    <mergeCell ref="E21:E24"/>
    <mergeCell ref="G21:G24"/>
    <mergeCell ref="E25:E28"/>
    <mergeCell ref="E29:E32"/>
    <mergeCell ref="G29:G32"/>
    <mergeCell ref="E13:E16"/>
    <mergeCell ref="F13:F16"/>
    <mergeCell ref="G13:G16"/>
    <mergeCell ref="E17:E20"/>
    <mergeCell ref="F29:F32"/>
  </mergeCells>
  <printOptions/>
  <pageMargins left="0.5" right="0.23" top="0.984251969" bottom="0.984251969" header="0.43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4">
      <selection activeCell="O24" sqref="O24"/>
    </sheetView>
  </sheetViews>
  <sheetFormatPr defaultColWidth="9.140625" defaultRowHeight="12.75"/>
  <cols>
    <col min="1" max="1" width="20.57421875" style="0" customWidth="1"/>
    <col min="2" max="2" width="12.57421875" style="0" customWidth="1"/>
    <col min="3" max="3" width="6.140625" style="1" customWidth="1"/>
    <col min="4" max="4" width="6.57421875" style="1" customWidth="1"/>
    <col min="5" max="7" width="8.7109375" style="0" customWidth="1"/>
    <col min="8" max="8" width="8.7109375" style="2" customWidth="1"/>
    <col min="9" max="10" width="8.7109375" style="1" customWidth="1"/>
    <col min="11" max="11" width="8.7109375" style="0" customWidth="1"/>
    <col min="12" max="13" width="8.7109375" style="1" customWidth="1"/>
  </cols>
  <sheetData>
    <row r="1" spans="1:12" ht="18">
      <c r="A1" s="267" t="s">
        <v>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9"/>
    </row>
    <row r="2" spans="5:11" ht="13.5" thickBot="1">
      <c r="E2" s="32"/>
      <c r="F2" s="32"/>
      <c r="G2" s="32"/>
      <c r="H2" s="123"/>
      <c r="I2" s="51"/>
      <c r="J2" s="51"/>
      <c r="K2" s="23"/>
    </row>
    <row r="3" spans="1:13" ht="15" customHeight="1" thickBot="1">
      <c r="A3" s="265"/>
      <c r="B3" s="266"/>
      <c r="C3" s="266"/>
      <c r="D3" s="341"/>
      <c r="E3" s="340" t="s">
        <v>52</v>
      </c>
      <c r="F3" s="230"/>
      <c r="G3" s="231"/>
      <c r="H3" s="340" t="s">
        <v>53</v>
      </c>
      <c r="I3" s="230"/>
      <c r="J3" s="231"/>
      <c r="K3" s="340" t="s">
        <v>54</v>
      </c>
      <c r="L3" s="230"/>
      <c r="M3" s="231"/>
    </row>
    <row r="4" spans="1:13" ht="15" customHeight="1" thickBot="1">
      <c r="A4" s="59" t="s">
        <v>0</v>
      </c>
      <c r="B4" s="56" t="s">
        <v>1</v>
      </c>
      <c r="C4" s="37" t="s">
        <v>2</v>
      </c>
      <c r="D4" s="34" t="s">
        <v>3</v>
      </c>
      <c r="E4" s="53" t="s">
        <v>6</v>
      </c>
      <c r="F4" s="36" t="s">
        <v>47</v>
      </c>
      <c r="G4" s="54" t="s">
        <v>51</v>
      </c>
      <c r="H4" s="124" t="s">
        <v>6</v>
      </c>
      <c r="I4" s="36" t="s">
        <v>47</v>
      </c>
      <c r="J4" s="54" t="s">
        <v>51</v>
      </c>
      <c r="K4" s="55" t="s">
        <v>6</v>
      </c>
      <c r="L4" s="129" t="s">
        <v>46</v>
      </c>
      <c r="M4" s="54" t="s">
        <v>51</v>
      </c>
    </row>
    <row r="5" spans="1:13" ht="15" customHeight="1">
      <c r="A5" s="60" t="s">
        <v>36</v>
      </c>
      <c r="B5" s="57" t="s">
        <v>37</v>
      </c>
      <c r="C5" s="17">
        <v>1</v>
      </c>
      <c r="D5" s="14" t="s">
        <v>13</v>
      </c>
      <c r="E5" s="29">
        <f>SUM('Lubina 1. závod'!E27+'Lubina 1. závod'!F27)</f>
        <v>10973</v>
      </c>
      <c r="F5" s="108">
        <v>1</v>
      </c>
      <c r="G5" s="150">
        <v>3</v>
      </c>
      <c r="H5" s="125">
        <v>11490</v>
      </c>
      <c r="I5" s="108">
        <v>1</v>
      </c>
      <c r="J5" s="133">
        <v>1</v>
      </c>
      <c r="K5" s="155">
        <f aca="true" t="shared" si="0" ref="K5:K32">SUM(E5+H5)</f>
        <v>22463</v>
      </c>
      <c r="L5" s="156">
        <f aca="true" t="shared" si="1" ref="L5:L32">SUM(F5+I5)</f>
        <v>2</v>
      </c>
      <c r="M5" s="110">
        <v>1</v>
      </c>
    </row>
    <row r="6" spans="1:13" ht="15" customHeight="1">
      <c r="A6" s="61" t="s">
        <v>21</v>
      </c>
      <c r="B6" s="58" t="s">
        <v>22</v>
      </c>
      <c r="C6" s="44">
        <v>2</v>
      </c>
      <c r="D6" s="15" t="s">
        <v>13</v>
      </c>
      <c r="E6" s="27">
        <f>SUM('Lubina 1. závod'!E15+'Lubina 1. závod'!F15)</f>
        <v>7371</v>
      </c>
      <c r="F6" s="109">
        <v>2</v>
      </c>
      <c r="G6" s="151">
        <v>7</v>
      </c>
      <c r="H6" s="126">
        <v>10657</v>
      </c>
      <c r="I6" s="109">
        <v>2</v>
      </c>
      <c r="J6" s="134">
        <v>5</v>
      </c>
      <c r="K6" s="155">
        <f t="shared" si="0"/>
        <v>18028</v>
      </c>
      <c r="L6" s="156">
        <f t="shared" si="1"/>
        <v>4</v>
      </c>
      <c r="M6" s="111">
        <v>2</v>
      </c>
    </row>
    <row r="7" spans="1:13" ht="15" customHeight="1">
      <c r="A7" s="61" t="s">
        <v>33</v>
      </c>
      <c r="B7" s="58" t="s">
        <v>32</v>
      </c>
      <c r="C7" s="44">
        <v>6</v>
      </c>
      <c r="D7" s="15" t="s">
        <v>9</v>
      </c>
      <c r="E7" s="27">
        <f>SUM('Lubina 1. závod'!E22+'Lubina 1. závod'!F22)</f>
        <v>12998</v>
      </c>
      <c r="F7" s="109">
        <v>2</v>
      </c>
      <c r="G7" s="151">
        <v>5</v>
      </c>
      <c r="H7" s="126">
        <v>3953</v>
      </c>
      <c r="I7" s="109">
        <v>2</v>
      </c>
      <c r="J7" s="134">
        <v>8</v>
      </c>
      <c r="K7" s="155">
        <f t="shared" si="0"/>
        <v>16951</v>
      </c>
      <c r="L7" s="156">
        <f t="shared" si="1"/>
        <v>4</v>
      </c>
      <c r="M7" s="111">
        <v>3</v>
      </c>
    </row>
    <row r="8" spans="1:13" ht="15" customHeight="1">
      <c r="A8" s="61" t="s">
        <v>30</v>
      </c>
      <c r="B8" s="58" t="s">
        <v>27</v>
      </c>
      <c r="C8" s="44">
        <v>4</v>
      </c>
      <c r="D8" s="15" t="s">
        <v>9</v>
      </c>
      <c r="E8" s="27">
        <f>SUM('Lubina 1. závod'!E18+'Lubina 1. závod'!F18)</f>
        <v>16481</v>
      </c>
      <c r="F8" s="109">
        <v>1</v>
      </c>
      <c r="G8" s="151">
        <v>1</v>
      </c>
      <c r="H8" s="126">
        <v>3203</v>
      </c>
      <c r="I8" s="109">
        <v>4</v>
      </c>
      <c r="J8" s="134">
        <v>16</v>
      </c>
      <c r="K8" s="155">
        <f t="shared" si="0"/>
        <v>19684</v>
      </c>
      <c r="L8" s="156">
        <f t="shared" si="1"/>
        <v>5</v>
      </c>
      <c r="M8" s="111">
        <v>4</v>
      </c>
    </row>
    <row r="9" spans="1:13" ht="15" customHeight="1">
      <c r="A9" s="61" t="s">
        <v>25</v>
      </c>
      <c r="B9" s="58" t="s">
        <v>22</v>
      </c>
      <c r="C9" s="44">
        <v>2</v>
      </c>
      <c r="D9" s="15" t="s">
        <v>9</v>
      </c>
      <c r="E9" s="27">
        <f>SUM('Lubina 1. závod'!E14+'Lubina 1. závod'!F14)</f>
        <v>9007</v>
      </c>
      <c r="F9" s="109">
        <v>4</v>
      </c>
      <c r="G9" s="151">
        <v>13</v>
      </c>
      <c r="H9" s="126">
        <v>4718</v>
      </c>
      <c r="I9" s="109">
        <v>1</v>
      </c>
      <c r="J9" s="134">
        <v>4</v>
      </c>
      <c r="K9" s="155">
        <f t="shared" si="0"/>
        <v>13725</v>
      </c>
      <c r="L9" s="156">
        <f t="shared" si="1"/>
        <v>5</v>
      </c>
      <c r="M9" s="111">
        <v>5</v>
      </c>
    </row>
    <row r="10" spans="1:13" ht="15" customHeight="1">
      <c r="A10" s="61" t="s">
        <v>14</v>
      </c>
      <c r="B10" s="58" t="s">
        <v>8</v>
      </c>
      <c r="C10" s="44">
        <v>3</v>
      </c>
      <c r="D10" s="15" t="s">
        <v>15</v>
      </c>
      <c r="E10" s="27">
        <f>SUM('Lubina 1. závod'!E8+'Lubina 1. závod'!F8)</f>
        <v>8869</v>
      </c>
      <c r="F10" s="109">
        <v>2</v>
      </c>
      <c r="G10" s="151">
        <v>6</v>
      </c>
      <c r="H10" s="126">
        <v>4620</v>
      </c>
      <c r="I10" s="109">
        <v>3</v>
      </c>
      <c r="J10" s="134">
        <v>11</v>
      </c>
      <c r="K10" s="155">
        <f t="shared" si="0"/>
        <v>13489</v>
      </c>
      <c r="L10" s="156">
        <f t="shared" si="1"/>
        <v>5</v>
      </c>
      <c r="M10" s="111">
        <v>6</v>
      </c>
    </row>
    <row r="11" spans="1:13" ht="15" customHeight="1">
      <c r="A11" s="61" t="s">
        <v>24</v>
      </c>
      <c r="B11" s="58" t="s">
        <v>22</v>
      </c>
      <c r="C11" s="44">
        <v>2</v>
      </c>
      <c r="D11" s="15" t="s">
        <v>15</v>
      </c>
      <c r="E11" s="27">
        <f>SUM('Lubina 1. závod'!E16+'Lubina 1. závod'!F16)</f>
        <v>7358</v>
      </c>
      <c r="F11" s="109">
        <v>3</v>
      </c>
      <c r="G11" s="151">
        <v>10</v>
      </c>
      <c r="H11" s="126">
        <v>5125</v>
      </c>
      <c r="I11" s="109">
        <v>2</v>
      </c>
      <c r="J11" s="134">
        <v>7</v>
      </c>
      <c r="K11" s="155">
        <f t="shared" si="0"/>
        <v>12483</v>
      </c>
      <c r="L11" s="156">
        <f t="shared" si="1"/>
        <v>5</v>
      </c>
      <c r="M11" s="111">
        <v>7</v>
      </c>
    </row>
    <row r="12" spans="1:13" ht="15" customHeight="1">
      <c r="A12" s="61" t="s">
        <v>20</v>
      </c>
      <c r="B12" s="58" t="s">
        <v>17</v>
      </c>
      <c r="C12" s="44">
        <v>5</v>
      </c>
      <c r="D12" s="15" t="s">
        <v>11</v>
      </c>
      <c r="E12" s="27">
        <f>SUM('Lubina 1. závod'!E9+'Lubina 1. závod'!F9)</f>
        <v>4062</v>
      </c>
      <c r="F12" s="109">
        <v>2</v>
      </c>
      <c r="G12" s="151">
        <v>8</v>
      </c>
      <c r="H12" s="126">
        <v>5972</v>
      </c>
      <c r="I12" s="109">
        <v>3</v>
      </c>
      <c r="J12" s="134">
        <v>10</v>
      </c>
      <c r="K12" s="155">
        <f t="shared" si="0"/>
        <v>10034</v>
      </c>
      <c r="L12" s="156">
        <f t="shared" si="1"/>
        <v>5</v>
      </c>
      <c r="M12" s="111">
        <v>8</v>
      </c>
    </row>
    <row r="13" spans="1:13" ht="15" customHeight="1">
      <c r="A13" s="61" t="s">
        <v>38</v>
      </c>
      <c r="B13" s="58" t="s">
        <v>37</v>
      </c>
      <c r="C13" s="44">
        <v>1</v>
      </c>
      <c r="D13" s="15" t="s">
        <v>15</v>
      </c>
      <c r="E13" s="27">
        <f>SUM('Lubina 1. závod'!E28+'Lubina 1. závod'!F28)</f>
        <v>11470</v>
      </c>
      <c r="F13" s="109">
        <v>1</v>
      </c>
      <c r="G13" s="151">
        <v>2</v>
      </c>
      <c r="H13" s="126">
        <v>3858</v>
      </c>
      <c r="I13" s="109">
        <v>5</v>
      </c>
      <c r="J13" s="134">
        <v>18</v>
      </c>
      <c r="K13" s="155">
        <f t="shared" si="0"/>
        <v>15328</v>
      </c>
      <c r="L13" s="156">
        <f t="shared" si="1"/>
        <v>6</v>
      </c>
      <c r="M13" s="111">
        <v>9</v>
      </c>
    </row>
    <row r="14" spans="1:13" ht="15" customHeight="1">
      <c r="A14" s="61" t="s">
        <v>29</v>
      </c>
      <c r="B14" s="58" t="s">
        <v>27</v>
      </c>
      <c r="C14" s="44">
        <v>4</v>
      </c>
      <c r="D14" s="15" t="s">
        <v>13</v>
      </c>
      <c r="E14" s="27">
        <f>SUM('Lubina 1. závod'!E19+'Lubina 1. závod'!F19)</f>
        <v>3687</v>
      </c>
      <c r="F14" s="109">
        <v>3</v>
      </c>
      <c r="G14" s="151">
        <v>11</v>
      </c>
      <c r="H14" s="126">
        <v>9370</v>
      </c>
      <c r="I14" s="109">
        <v>3</v>
      </c>
      <c r="J14" s="134">
        <v>9</v>
      </c>
      <c r="K14" s="155">
        <f t="shared" si="0"/>
        <v>13057</v>
      </c>
      <c r="L14" s="156">
        <f t="shared" si="1"/>
        <v>6</v>
      </c>
      <c r="M14" s="111">
        <v>10</v>
      </c>
    </row>
    <row r="15" spans="1:13" ht="15" customHeight="1">
      <c r="A15" s="61" t="s">
        <v>23</v>
      </c>
      <c r="B15" s="58" t="s">
        <v>22</v>
      </c>
      <c r="C15" s="44">
        <v>2</v>
      </c>
      <c r="D15" s="15" t="s">
        <v>11</v>
      </c>
      <c r="E15" s="27">
        <f>SUM('Lubina 1. závod'!E13+'Lubina 1. závod'!F13)</f>
        <v>7571</v>
      </c>
      <c r="F15" s="109">
        <v>1</v>
      </c>
      <c r="G15" s="151">
        <v>4</v>
      </c>
      <c r="H15" s="126">
        <v>3157</v>
      </c>
      <c r="I15" s="109">
        <v>5</v>
      </c>
      <c r="J15" s="134">
        <v>19</v>
      </c>
      <c r="K15" s="155">
        <f t="shared" si="0"/>
        <v>10728</v>
      </c>
      <c r="L15" s="156">
        <f t="shared" si="1"/>
        <v>6</v>
      </c>
      <c r="M15" s="111">
        <v>11</v>
      </c>
    </row>
    <row r="16" spans="1:13" ht="15" customHeight="1">
      <c r="A16" s="61" t="s">
        <v>45</v>
      </c>
      <c r="B16" s="58" t="s">
        <v>42</v>
      </c>
      <c r="C16" s="44">
        <v>7</v>
      </c>
      <c r="D16" s="15" t="s">
        <v>15</v>
      </c>
      <c r="E16" s="27">
        <f>SUM('Lubina 1. závod'!E32+'Lubina 1. závod'!F32)</f>
        <v>4348</v>
      </c>
      <c r="F16" s="109">
        <v>5</v>
      </c>
      <c r="G16" s="151">
        <v>18</v>
      </c>
      <c r="H16" s="78">
        <v>5186</v>
      </c>
      <c r="I16" s="128">
        <v>1</v>
      </c>
      <c r="J16" s="112">
        <v>3</v>
      </c>
      <c r="K16" s="155">
        <f t="shared" si="0"/>
        <v>9534</v>
      </c>
      <c r="L16" s="156">
        <f t="shared" si="1"/>
        <v>6</v>
      </c>
      <c r="M16" s="157">
        <v>12</v>
      </c>
    </row>
    <row r="17" spans="1:13" ht="15" customHeight="1">
      <c r="A17" s="61" t="s">
        <v>26</v>
      </c>
      <c r="B17" s="58" t="s">
        <v>27</v>
      </c>
      <c r="C17" s="44">
        <v>4</v>
      </c>
      <c r="D17" s="15" t="s">
        <v>11</v>
      </c>
      <c r="E17" s="27">
        <f>SUM('Lubina 1. závod'!E17+'Lubina 1. závod'!F17)</f>
        <v>2819</v>
      </c>
      <c r="F17" s="109">
        <v>6</v>
      </c>
      <c r="G17" s="151">
        <v>23</v>
      </c>
      <c r="H17" s="126">
        <v>6190</v>
      </c>
      <c r="I17" s="109">
        <v>1</v>
      </c>
      <c r="J17" s="134">
        <v>2</v>
      </c>
      <c r="K17" s="155">
        <f t="shared" si="0"/>
        <v>9009</v>
      </c>
      <c r="L17" s="156">
        <f t="shared" si="1"/>
        <v>7</v>
      </c>
      <c r="M17" s="111">
        <v>13</v>
      </c>
    </row>
    <row r="18" spans="1:13" ht="15" customHeight="1">
      <c r="A18" s="61" t="s">
        <v>39</v>
      </c>
      <c r="B18" s="58" t="s">
        <v>37</v>
      </c>
      <c r="C18" s="44">
        <v>1</v>
      </c>
      <c r="D18" s="15" t="s">
        <v>9</v>
      </c>
      <c r="E18" s="27">
        <f>SUM('Lubina 1. závod'!E26+'Lubina 1. závod'!F26)</f>
        <v>8030</v>
      </c>
      <c r="F18" s="109">
        <v>5</v>
      </c>
      <c r="G18" s="151">
        <v>17</v>
      </c>
      <c r="H18" s="126">
        <v>3262</v>
      </c>
      <c r="I18" s="109">
        <v>3</v>
      </c>
      <c r="J18" s="134">
        <v>12</v>
      </c>
      <c r="K18" s="155">
        <f t="shared" si="0"/>
        <v>11292</v>
      </c>
      <c r="L18" s="156">
        <f t="shared" si="1"/>
        <v>8</v>
      </c>
      <c r="M18" s="111">
        <v>14</v>
      </c>
    </row>
    <row r="19" spans="1:13" ht="15" customHeight="1">
      <c r="A19" s="61" t="s">
        <v>70</v>
      </c>
      <c r="B19" s="58" t="s">
        <v>32</v>
      </c>
      <c r="C19" s="44">
        <v>6</v>
      </c>
      <c r="D19" s="15" t="s">
        <v>11</v>
      </c>
      <c r="E19" s="27">
        <f>SUM('Lubina 1. závod'!E21+'Lubina 1. závod'!F21)</f>
        <v>3015</v>
      </c>
      <c r="F19" s="109">
        <v>4</v>
      </c>
      <c r="G19" s="151">
        <v>16</v>
      </c>
      <c r="H19" s="126">
        <v>3274</v>
      </c>
      <c r="I19" s="109">
        <v>4</v>
      </c>
      <c r="J19" s="134">
        <v>15</v>
      </c>
      <c r="K19" s="155">
        <f t="shared" si="0"/>
        <v>6289</v>
      </c>
      <c r="L19" s="156">
        <f t="shared" si="1"/>
        <v>8</v>
      </c>
      <c r="M19" s="111">
        <v>15</v>
      </c>
    </row>
    <row r="20" spans="1:13" ht="15" customHeight="1">
      <c r="A20" s="61" t="s">
        <v>41</v>
      </c>
      <c r="B20" s="58" t="s">
        <v>42</v>
      </c>
      <c r="C20" s="44">
        <v>7</v>
      </c>
      <c r="D20" s="15" t="s">
        <v>13</v>
      </c>
      <c r="E20" s="27">
        <f>SUM('Lubina 1. závod'!E31+'Lubina 1. závod'!F31)</f>
        <v>3077</v>
      </c>
      <c r="F20" s="109">
        <v>5</v>
      </c>
      <c r="G20" s="151">
        <v>19</v>
      </c>
      <c r="H20" s="126">
        <v>4814</v>
      </c>
      <c r="I20" s="109">
        <v>4</v>
      </c>
      <c r="J20" s="134">
        <v>13</v>
      </c>
      <c r="K20" s="155">
        <f t="shared" si="0"/>
        <v>7891</v>
      </c>
      <c r="L20" s="156">
        <f t="shared" si="1"/>
        <v>9</v>
      </c>
      <c r="M20" s="111">
        <v>16</v>
      </c>
    </row>
    <row r="21" spans="1:13" ht="15" customHeight="1">
      <c r="A21" s="61" t="s">
        <v>10</v>
      </c>
      <c r="B21" s="136" t="s">
        <v>8</v>
      </c>
      <c r="C21" s="44">
        <v>3</v>
      </c>
      <c r="D21" s="15" t="s">
        <v>11</v>
      </c>
      <c r="E21" s="27">
        <f>SUM('Lubina 1. závod'!E5+'Lubina 1. závod'!F5)</f>
        <v>1190</v>
      </c>
      <c r="F21" s="109">
        <v>7</v>
      </c>
      <c r="G21" s="151">
        <v>27</v>
      </c>
      <c r="H21" s="126">
        <v>6046</v>
      </c>
      <c r="I21" s="109">
        <v>2</v>
      </c>
      <c r="J21" s="134">
        <v>6</v>
      </c>
      <c r="K21" s="155">
        <f t="shared" si="0"/>
        <v>7236</v>
      </c>
      <c r="L21" s="156">
        <f t="shared" si="1"/>
        <v>9</v>
      </c>
      <c r="M21" s="111">
        <v>17</v>
      </c>
    </row>
    <row r="22" spans="1:13" ht="15" customHeight="1">
      <c r="A22" s="61" t="s">
        <v>40</v>
      </c>
      <c r="B22" s="58" t="s">
        <v>37</v>
      </c>
      <c r="C22" s="44">
        <v>1</v>
      </c>
      <c r="D22" s="15" t="s">
        <v>11</v>
      </c>
      <c r="E22" s="27">
        <f>SUM('Lubina 1. závod'!E25+'Lubina 1. závod'!F25)</f>
        <v>3589</v>
      </c>
      <c r="F22" s="109">
        <v>3</v>
      </c>
      <c r="G22" s="151">
        <v>12</v>
      </c>
      <c r="H22" s="126">
        <v>2558</v>
      </c>
      <c r="I22" s="109">
        <v>6</v>
      </c>
      <c r="J22" s="134">
        <v>21</v>
      </c>
      <c r="K22" s="155">
        <f t="shared" si="0"/>
        <v>6147</v>
      </c>
      <c r="L22" s="156">
        <f t="shared" si="1"/>
        <v>9</v>
      </c>
      <c r="M22" s="111">
        <v>18</v>
      </c>
    </row>
    <row r="23" spans="1:13" ht="15" customHeight="1">
      <c r="A23" s="61" t="s">
        <v>44</v>
      </c>
      <c r="B23" s="58" t="s">
        <v>42</v>
      </c>
      <c r="C23" s="44">
        <v>7</v>
      </c>
      <c r="D23" s="15" t="s">
        <v>9</v>
      </c>
      <c r="E23" s="27">
        <f>SUM('Lubina 1. závod'!E30+'Lubina 1. závod'!F30)</f>
        <v>9233</v>
      </c>
      <c r="F23" s="109">
        <v>3</v>
      </c>
      <c r="G23" s="151">
        <v>9</v>
      </c>
      <c r="H23" s="126">
        <v>942</v>
      </c>
      <c r="I23" s="109">
        <v>7</v>
      </c>
      <c r="J23" s="134">
        <v>26</v>
      </c>
      <c r="K23" s="155">
        <f t="shared" si="0"/>
        <v>10175</v>
      </c>
      <c r="L23" s="156">
        <f t="shared" si="1"/>
        <v>10</v>
      </c>
      <c r="M23" s="111">
        <v>19</v>
      </c>
    </row>
    <row r="24" spans="1:13" ht="15" customHeight="1">
      <c r="A24" s="61" t="s">
        <v>28</v>
      </c>
      <c r="B24" s="58" t="s">
        <v>27</v>
      </c>
      <c r="C24" s="44">
        <v>4</v>
      </c>
      <c r="D24" s="15" t="s">
        <v>15</v>
      </c>
      <c r="E24" s="27">
        <f>SUM('Lubina 1. závod'!E20+'Lubina 1. závod'!F20)</f>
        <v>3940</v>
      </c>
      <c r="F24" s="109">
        <v>6</v>
      </c>
      <c r="G24" s="151">
        <v>22</v>
      </c>
      <c r="H24" s="126">
        <v>4148</v>
      </c>
      <c r="I24" s="109">
        <v>4</v>
      </c>
      <c r="J24" s="134">
        <v>14</v>
      </c>
      <c r="K24" s="155">
        <f t="shared" si="0"/>
        <v>8088</v>
      </c>
      <c r="L24" s="156">
        <f t="shared" si="1"/>
        <v>10</v>
      </c>
      <c r="M24" s="111">
        <v>20</v>
      </c>
    </row>
    <row r="25" spans="1:13" ht="15" customHeight="1">
      <c r="A25" s="61" t="s">
        <v>19</v>
      </c>
      <c r="B25" s="58" t="s">
        <v>17</v>
      </c>
      <c r="C25" s="44">
        <v>5</v>
      </c>
      <c r="D25" s="15" t="s">
        <v>15</v>
      </c>
      <c r="E25" s="27">
        <f>SUM('Lubina 1. závod'!E12+'Lubina 1. závod'!F12)</f>
        <v>5469</v>
      </c>
      <c r="F25" s="109">
        <v>4</v>
      </c>
      <c r="G25" s="151">
        <v>14</v>
      </c>
      <c r="H25" s="126">
        <v>1760</v>
      </c>
      <c r="I25" s="109">
        <v>6</v>
      </c>
      <c r="J25" s="134">
        <v>23</v>
      </c>
      <c r="K25" s="155">
        <f t="shared" si="0"/>
        <v>7229</v>
      </c>
      <c r="L25" s="156">
        <f t="shared" si="1"/>
        <v>10</v>
      </c>
      <c r="M25" s="111">
        <v>21</v>
      </c>
    </row>
    <row r="26" spans="1:13" ht="15" customHeight="1">
      <c r="A26" s="61" t="s">
        <v>18</v>
      </c>
      <c r="B26" s="58" t="s">
        <v>17</v>
      </c>
      <c r="C26" s="44">
        <v>5</v>
      </c>
      <c r="D26" s="15" t="s">
        <v>9</v>
      </c>
      <c r="E26" s="27">
        <f>SUM('Lubina 1. závod'!E10+'Lubina 1. závod'!F10)</f>
        <v>5494</v>
      </c>
      <c r="F26" s="109">
        <v>6</v>
      </c>
      <c r="G26" s="151">
        <v>21</v>
      </c>
      <c r="H26" s="126">
        <v>2216</v>
      </c>
      <c r="I26" s="109">
        <v>5</v>
      </c>
      <c r="J26" s="134">
        <v>20</v>
      </c>
      <c r="K26" s="155">
        <f t="shared" si="0"/>
        <v>7710</v>
      </c>
      <c r="L26" s="156">
        <f t="shared" si="1"/>
        <v>11</v>
      </c>
      <c r="M26" s="111">
        <v>22</v>
      </c>
    </row>
    <row r="27" spans="1:13" ht="15" customHeight="1">
      <c r="A27" s="61" t="s">
        <v>16</v>
      </c>
      <c r="B27" s="58" t="s">
        <v>17</v>
      </c>
      <c r="C27" s="44">
        <v>5</v>
      </c>
      <c r="D27" s="15" t="s">
        <v>13</v>
      </c>
      <c r="E27" s="27">
        <f>SUM('Lubina 1. závod'!E11+'Lubina 1. závod'!F11)</f>
        <v>2555</v>
      </c>
      <c r="F27" s="109">
        <v>6</v>
      </c>
      <c r="G27" s="151">
        <v>24</v>
      </c>
      <c r="H27" s="126">
        <v>4697</v>
      </c>
      <c r="I27" s="109">
        <v>5</v>
      </c>
      <c r="J27" s="134">
        <v>17</v>
      </c>
      <c r="K27" s="155">
        <f t="shared" si="0"/>
        <v>7252</v>
      </c>
      <c r="L27" s="156">
        <f t="shared" si="1"/>
        <v>11</v>
      </c>
      <c r="M27" s="111">
        <v>23</v>
      </c>
    </row>
    <row r="28" spans="1:13" ht="15" customHeight="1">
      <c r="A28" s="61" t="s">
        <v>12</v>
      </c>
      <c r="B28" s="58" t="s">
        <v>8</v>
      </c>
      <c r="C28" s="44">
        <v>3</v>
      </c>
      <c r="D28" s="15" t="s">
        <v>13</v>
      </c>
      <c r="E28" s="27">
        <f>SUM('Lubina 1. závod'!E7+'Lubina 1. závod'!F7)</f>
        <v>3536</v>
      </c>
      <c r="F28" s="109">
        <v>4</v>
      </c>
      <c r="G28" s="151">
        <v>15</v>
      </c>
      <c r="H28" s="126">
        <v>509</v>
      </c>
      <c r="I28" s="109">
        <v>7</v>
      </c>
      <c r="J28" s="134">
        <v>28</v>
      </c>
      <c r="K28" s="155">
        <f t="shared" si="0"/>
        <v>4045</v>
      </c>
      <c r="L28" s="156">
        <f t="shared" si="1"/>
        <v>11</v>
      </c>
      <c r="M28" s="111">
        <v>24</v>
      </c>
    </row>
    <row r="29" spans="1:13" ht="15" customHeight="1">
      <c r="A29" s="61" t="s">
        <v>43</v>
      </c>
      <c r="B29" s="136" t="s">
        <v>42</v>
      </c>
      <c r="C29" s="44">
        <v>7</v>
      </c>
      <c r="D29" s="15" t="s">
        <v>11</v>
      </c>
      <c r="E29" s="27">
        <f>SUM('Lubina 1. závod'!E29+'Lubina 1. závod'!F29)</f>
        <v>2979</v>
      </c>
      <c r="F29" s="109">
        <v>5</v>
      </c>
      <c r="G29" s="151">
        <v>20</v>
      </c>
      <c r="H29" s="141">
        <v>1757</v>
      </c>
      <c r="I29" s="109">
        <v>7</v>
      </c>
      <c r="J29" s="134">
        <v>25</v>
      </c>
      <c r="K29" s="158">
        <f t="shared" si="0"/>
        <v>4736</v>
      </c>
      <c r="L29" s="159">
        <f t="shared" si="1"/>
        <v>12</v>
      </c>
      <c r="M29" s="111">
        <v>25</v>
      </c>
    </row>
    <row r="30" spans="1:13" ht="15" customHeight="1">
      <c r="A30" s="61" t="s">
        <v>34</v>
      </c>
      <c r="B30" s="58" t="s">
        <v>32</v>
      </c>
      <c r="C30" s="44">
        <v>6</v>
      </c>
      <c r="D30" s="15" t="s">
        <v>15</v>
      </c>
      <c r="E30" s="27">
        <f>SUM('Lubina 1. závod'!E24+'Lubina 1. závod'!F24)</f>
        <v>3278</v>
      </c>
      <c r="F30" s="109">
        <v>7</v>
      </c>
      <c r="G30" s="151">
        <v>26</v>
      </c>
      <c r="H30" s="126">
        <v>892</v>
      </c>
      <c r="I30" s="109">
        <v>7</v>
      </c>
      <c r="J30" s="134">
        <v>27</v>
      </c>
      <c r="K30" s="155">
        <f t="shared" si="0"/>
        <v>4170</v>
      </c>
      <c r="L30" s="159">
        <f t="shared" si="1"/>
        <v>14</v>
      </c>
      <c r="M30" s="111">
        <v>26</v>
      </c>
    </row>
    <row r="31" spans="1:13" ht="15" customHeight="1">
      <c r="A31" s="135" t="s">
        <v>35</v>
      </c>
      <c r="B31" s="137" t="s">
        <v>32</v>
      </c>
      <c r="C31" s="138">
        <v>6</v>
      </c>
      <c r="D31" s="91" t="s">
        <v>13</v>
      </c>
      <c r="E31" s="78">
        <v>0</v>
      </c>
      <c r="F31" s="92">
        <v>8</v>
      </c>
      <c r="G31" s="152">
        <v>29</v>
      </c>
      <c r="H31" s="78">
        <v>2219</v>
      </c>
      <c r="I31" s="132">
        <v>6</v>
      </c>
      <c r="J31" s="91">
        <v>22</v>
      </c>
      <c r="K31" s="155">
        <f t="shared" si="0"/>
        <v>2219</v>
      </c>
      <c r="L31" s="160">
        <f t="shared" si="1"/>
        <v>14</v>
      </c>
      <c r="M31" s="161">
        <v>27</v>
      </c>
    </row>
    <row r="32" spans="1:13" ht="15" customHeight="1">
      <c r="A32" s="148" t="s">
        <v>64</v>
      </c>
      <c r="B32" s="119" t="s">
        <v>8</v>
      </c>
      <c r="C32" s="120">
        <v>3</v>
      </c>
      <c r="D32" s="121" t="s">
        <v>9</v>
      </c>
      <c r="E32" s="149">
        <v>0</v>
      </c>
      <c r="F32" s="140">
        <v>8</v>
      </c>
      <c r="G32" s="153">
        <v>29</v>
      </c>
      <c r="H32" s="127">
        <v>1260</v>
      </c>
      <c r="I32" s="122">
        <v>6</v>
      </c>
      <c r="J32" s="139">
        <v>24</v>
      </c>
      <c r="K32" s="162">
        <f t="shared" si="0"/>
        <v>1260</v>
      </c>
      <c r="L32" s="163">
        <f t="shared" si="1"/>
        <v>14</v>
      </c>
      <c r="M32" s="161">
        <v>28</v>
      </c>
    </row>
    <row r="33" spans="1:13" ht="15" customHeight="1">
      <c r="A33" s="61" t="s">
        <v>7</v>
      </c>
      <c r="B33" s="58" t="s">
        <v>8</v>
      </c>
      <c r="C33" s="44">
        <v>3</v>
      </c>
      <c r="D33" s="15" t="s">
        <v>9</v>
      </c>
      <c r="E33" s="27">
        <f>SUM('Lubina 1. závod'!E6+'Lubina 1. závod'!F6)</f>
        <v>4345</v>
      </c>
      <c r="F33" s="109">
        <v>7</v>
      </c>
      <c r="G33" s="151">
        <v>25</v>
      </c>
      <c r="H33" s="78">
        <v>0</v>
      </c>
      <c r="I33" s="92">
        <v>8</v>
      </c>
      <c r="J33" s="134">
        <v>29</v>
      </c>
      <c r="K33" s="158">
        <f>SUM(E33+H38)</f>
        <v>4345</v>
      </c>
      <c r="L33" s="159">
        <f>SUM(F33+I33)</f>
        <v>15</v>
      </c>
      <c r="M33" s="111">
        <v>29</v>
      </c>
    </row>
    <row r="34" spans="1:13" ht="15" customHeight="1" thickBot="1">
      <c r="A34" s="142" t="s">
        <v>31</v>
      </c>
      <c r="B34" s="143" t="s">
        <v>32</v>
      </c>
      <c r="C34" s="3">
        <v>6</v>
      </c>
      <c r="D34" s="4" t="s">
        <v>13</v>
      </c>
      <c r="E34" s="28">
        <f>SUM('Lubina 1. závod'!E23+'Lubina 1. závod'!F23)</f>
        <v>690</v>
      </c>
      <c r="F34" s="144">
        <v>7</v>
      </c>
      <c r="G34" s="154">
        <v>28</v>
      </c>
      <c r="H34" s="146">
        <v>0</v>
      </c>
      <c r="I34" s="144">
        <v>8</v>
      </c>
      <c r="J34" s="147">
        <v>29</v>
      </c>
      <c r="K34" s="183">
        <f>SUM(E34+H34)</f>
        <v>690</v>
      </c>
      <c r="L34" s="130">
        <f>SUM(F34+I34)</f>
        <v>15</v>
      </c>
      <c r="M34" s="145">
        <v>30</v>
      </c>
    </row>
    <row r="35" spans="1:2" ht="12.75">
      <c r="A35" s="21"/>
      <c r="B35" s="22"/>
    </row>
    <row r="36" spans="1:2" ht="12.75">
      <c r="A36" s="89" t="s">
        <v>84</v>
      </c>
      <c r="B36" s="22"/>
    </row>
    <row r="37" spans="1:2" ht="12.75">
      <c r="A37" s="21"/>
      <c r="B37" s="22"/>
    </row>
    <row r="38" spans="1:4" ht="12.75">
      <c r="A38" s="23"/>
      <c r="B38" s="22"/>
      <c r="C38" s="24"/>
      <c r="D38" s="25"/>
    </row>
    <row r="39" spans="1:2" ht="12.75">
      <c r="A39" s="21"/>
      <c r="B39" s="22"/>
    </row>
    <row r="40" spans="1:2" ht="12.75">
      <c r="A40" s="21"/>
      <c r="B40" s="22"/>
    </row>
    <row r="41" spans="1:2" ht="12.75">
      <c r="A41" s="21"/>
      <c r="B41" s="22"/>
    </row>
    <row r="42" spans="1:2" ht="12.75">
      <c r="A42" s="21"/>
      <c r="B42" s="22"/>
    </row>
    <row r="43" spans="1:2" ht="12.75">
      <c r="A43" s="21"/>
      <c r="B43" s="22"/>
    </row>
    <row r="44" spans="1:2" ht="12.75">
      <c r="A44" s="21"/>
      <c r="B44" s="22"/>
    </row>
    <row r="45" spans="1:2" ht="12.75">
      <c r="A45" s="21"/>
      <c r="B45" s="22"/>
    </row>
    <row r="46" spans="1:2" ht="12.75">
      <c r="A46" s="21"/>
      <c r="B46" s="22"/>
    </row>
    <row r="47" spans="1:2" ht="12.75">
      <c r="A47" s="21"/>
      <c r="B47" s="22"/>
    </row>
    <row r="48" spans="1:2" ht="12.75">
      <c r="A48" s="21"/>
      <c r="B48" s="22"/>
    </row>
    <row r="49" spans="1:2" ht="12.75">
      <c r="A49" s="21"/>
      <c r="B49" s="22"/>
    </row>
    <row r="50" spans="1:2" ht="12.75">
      <c r="A50" s="21"/>
      <c r="B50" s="22"/>
    </row>
    <row r="51" spans="1:2" ht="12.75">
      <c r="A51" s="21"/>
      <c r="B51" s="22"/>
    </row>
    <row r="52" spans="1:2" ht="12.75">
      <c r="A52" s="21"/>
      <c r="B52" s="22"/>
    </row>
    <row r="53" spans="1:2" ht="12.75">
      <c r="A53" s="21"/>
      <c r="B53" s="22"/>
    </row>
    <row r="54" spans="1:2" ht="12.75">
      <c r="A54" s="21"/>
      <c r="B54" s="22"/>
    </row>
    <row r="55" spans="1:2" ht="12.75">
      <c r="A55" s="21"/>
      <c r="B55" s="22"/>
    </row>
    <row r="56" spans="1:2" ht="12.75">
      <c r="A56" s="21"/>
      <c r="B56" s="22"/>
    </row>
    <row r="57" spans="1:2" ht="12.75">
      <c r="A57" s="21"/>
      <c r="B57" s="22"/>
    </row>
    <row r="58" spans="1:2" ht="12.75">
      <c r="A58" s="21"/>
      <c r="B58" s="22"/>
    </row>
    <row r="59" spans="1:2" ht="12.75">
      <c r="A59" s="21"/>
      <c r="B59" s="22"/>
    </row>
    <row r="60" spans="1:2" ht="12.75">
      <c r="A60" s="21"/>
      <c r="B60" s="22"/>
    </row>
    <row r="61" spans="1:2" ht="12.75">
      <c r="A61" s="21"/>
      <c r="B61" s="22"/>
    </row>
    <row r="62" spans="1:2" ht="12.75">
      <c r="A62" s="21"/>
      <c r="B62" s="22"/>
    </row>
  </sheetData>
  <sheetProtection/>
  <protectedRanges>
    <protectedRange sqref="C38:D38 C5:F32 H34:I34 I32:J32 M32 K33:K34 H5:I28 H30:I31 K5:L32" name="Oblast1"/>
    <protectedRange sqref="C34:D34" name="Oblast1_1"/>
  </protectedRanges>
  <mergeCells count="5">
    <mergeCell ref="A1:K1"/>
    <mergeCell ref="E3:G3"/>
    <mergeCell ref="H3:J3"/>
    <mergeCell ref="K3:M3"/>
    <mergeCell ref="A3:D3"/>
  </mergeCells>
  <printOptions/>
  <pageMargins left="1.15" right="0.787401575" top="0.6" bottom="0.24" header="0.41" footer="0.18"/>
  <pageSetup orientation="landscape" paperSize="9" r:id="rId1"/>
  <ignoredErrors>
    <ignoredError sqref="K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22.8515625" style="0" customWidth="1"/>
    <col min="2" max="2" width="0.13671875" style="0" customWidth="1"/>
    <col min="3" max="3" width="14.28125" style="0" hidden="1" customWidth="1"/>
    <col min="4" max="4" width="11.421875" style="0" hidden="1" customWidth="1"/>
    <col min="5" max="5" width="11.140625" style="0" hidden="1" customWidth="1"/>
    <col min="6" max="6" width="14.28125" style="0" hidden="1" customWidth="1"/>
    <col min="7" max="7" width="30.00390625" style="0" hidden="1" customWidth="1"/>
    <col min="8" max="16" width="12.7109375" style="0" customWidth="1"/>
  </cols>
  <sheetData>
    <row r="1" spans="1:16" ht="23.25">
      <c r="A1" s="347" t="s">
        <v>71</v>
      </c>
      <c r="B1" s="347"/>
      <c r="C1" s="347"/>
      <c r="D1" s="347"/>
      <c r="E1" s="347"/>
      <c r="F1" s="348"/>
      <c r="G1" s="348"/>
      <c r="H1" s="348"/>
      <c r="I1" s="349"/>
      <c r="J1" s="349"/>
      <c r="K1" s="349"/>
      <c r="L1" s="349"/>
      <c r="M1" s="349"/>
      <c r="N1" s="268"/>
      <c r="O1" s="268"/>
      <c r="P1" s="268"/>
    </row>
    <row r="2" ht="13.5" thickBot="1"/>
    <row r="3" spans="1:16" ht="19.5" customHeight="1">
      <c r="A3" s="345" t="s">
        <v>1</v>
      </c>
      <c r="B3" s="350" t="s">
        <v>52</v>
      </c>
      <c r="C3" s="343"/>
      <c r="D3" s="344"/>
      <c r="E3" s="350" t="s">
        <v>53</v>
      </c>
      <c r="F3" s="343"/>
      <c r="G3" s="344"/>
      <c r="H3" s="342" t="s">
        <v>68</v>
      </c>
      <c r="I3" s="343"/>
      <c r="J3" s="344"/>
      <c r="K3" s="342" t="s">
        <v>69</v>
      </c>
      <c r="L3" s="343"/>
      <c r="M3" s="344"/>
      <c r="N3" s="342" t="s">
        <v>73</v>
      </c>
      <c r="O3" s="343"/>
      <c r="P3" s="344"/>
    </row>
    <row r="4" spans="1:16" ht="19.5" customHeight="1" thickBot="1">
      <c r="A4" s="346"/>
      <c r="B4" s="94" t="s">
        <v>57</v>
      </c>
      <c r="C4" s="95" t="s">
        <v>58</v>
      </c>
      <c r="D4" s="96" t="s">
        <v>47</v>
      </c>
      <c r="E4" s="94" t="s">
        <v>57</v>
      </c>
      <c r="F4" s="95" t="s">
        <v>58</v>
      </c>
      <c r="G4" s="96" t="s">
        <v>47</v>
      </c>
      <c r="H4" s="97" t="s">
        <v>6</v>
      </c>
      <c r="I4" s="130" t="s">
        <v>79</v>
      </c>
      <c r="J4" s="96" t="s">
        <v>51</v>
      </c>
      <c r="K4" s="97" t="s">
        <v>6</v>
      </c>
      <c r="L4" s="130" t="s">
        <v>79</v>
      </c>
      <c r="M4" s="96" t="s">
        <v>51</v>
      </c>
      <c r="N4" s="97" t="s">
        <v>6</v>
      </c>
      <c r="O4" s="130" t="s">
        <v>79</v>
      </c>
      <c r="P4" s="96" t="s">
        <v>51</v>
      </c>
    </row>
    <row r="5" spans="1:16" ht="49.5" customHeight="1">
      <c r="A5" s="62" t="s">
        <v>22</v>
      </c>
      <c r="B5" s="63">
        <f>'[1]jednotlivci'!G11+'[1]jednotlivci'!G12+'[1]jednotlivci'!G13+'[1]jednotlivci'!G14</f>
        <v>32563</v>
      </c>
      <c r="C5" s="64">
        <f>'[1]jednotlivci'!H11+'[1]jednotlivci'!H12+'[1]jednotlivci'!H13+'[1]jednotlivci'!H14</f>
        <v>12</v>
      </c>
      <c r="D5" s="65">
        <v>2</v>
      </c>
      <c r="E5" s="63">
        <f>'[1]jednotlivci'!K11+'[1]jednotlivci'!K12+'[1]jednotlivci'!K13+'[1]jednotlivci'!K14</f>
        <v>31163</v>
      </c>
      <c r="F5" s="64">
        <f>'[1]jednotlivci'!L11+'[1]jednotlivci'!L12+'[1]jednotlivci'!L13+'[1]jednotlivci'!L14</f>
        <v>8</v>
      </c>
      <c r="G5" s="65">
        <v>1</v>
      </c>
      <c r="H5" s="164">
        <f aca="true" t="shared" si="0" ref="H5:I11">B5+E5</f>
        <v>63726</v>
      </c>
      <c r="I5" s="165">
        <f t="shared" si="0"/>
        <v>20</v>
      </c>
      <c r="J5" s="166">
        <v>1</v>
      </c>
      <c r="K5" s="164">
        <v>54964</v>
      </c>
      <c r="L5" s="165">
        <v>20</v>
      </c>
      <c r="M5" s="166">
        <v>1</v>
      </c>
      <c r="N5" s="66">
        <f>SUM(K5+H5)</f>
        <v>118690</v>
      </c>
      <c r="O5" s="66">
        <f>SUM(L5+I5)</f>
        <v>40</v>
      </c>
      <c r="P5" s="65">
        <v>1</v>
      </c>
    </row>
    <row r="6" spans="1:16" ht="49.5" customHeight="1">
      <c r="A6" s="67" t="s">
        <v>37</v>
      </c>
      <c r="B6" s="68">
        <f>'[1]jednotlivci'!G23+'[1]jednotlivci'!G24+'[1]jednotlivci'!G25+'[1]jednotlivci'!G26</f>
        <v>30416</v>
      </c>
      <c r="C6" s="69">
        <f>'[1]jednotlivci'!H23+'[1]jednotlivci'!H24+'[1]jednotlivci'!H25+'[1]jednotlivci'!H26</f>
        <v>13</v>
      </c>
      <c r="D6" s="70">
        <v>3</v>
      </c>
      <c r="E6" s="68">
        <f>'[1]jednotlivci'!K23+'[1]jednotlivci'!K24+'[1]jednotlivci'!K25+'[1]jednotlivci'!K26</f>
        <v>21282</v>
      </c>
      <c r="F6" s="69">
        <f>'[1]jednotlivci'!L23+'[1]jednotlivci'!L24+'[1]jednotlivci'!L25+'[1]jednotlivci'!L26</f>
        <v>16</v>
      </c>
      <c r="G6" s="70">
        <v>2</v>
      </c>
      <c r="H6" s="167">
        <f t="shared" si="0"/>
        <v>51698</v>
      </c>
      <c r="I6" s="168">
        <f t="shared" si="0"/>
        <v>29</v>
      </c>
      <c r="J6" s="169">
        <v>2</v>
      </c>
      <c r="K6" s="167">
        <v>55230</v>
      </c>
      <c r="L6" s="168">
        <v>25</v>
      </c>
      <c r="M6" s="169">
        <v>2</v>
      </c>
      <c r="N6" s="66">
        <f aca="true" t="shared" si="1" ref="N6:N11">SUM(K6+H6)</f>
        <v>106928</v>
      </c>
      <c r="O6" s="66">
        <f aca="true" t="shared" si="2" ref="O6:O11">SUM(L6+I6)</f>
        <v>54</v>
      </c>
      <c r="P6" s="70">
        <v>2</v>
      </c>
    </row>
    <row r="7" spans="1:16" ht="49.5" customHeight="1">
      <c r="A7" s="67" t="s">
        <v>27</v>
      </c>
      <c r="B7" s="68">
        <f>'[1]jednotlivci'!G15+'[1]jednotlivci'!G16+'[1]jednotlivci'!G17+'[1]jednotlivci'!G18</f>
        <v>32131</v>
      </c>
      <c r="C7" s="69">
        <f>'[1]jednotlivci'!H15+'[1]jednotlivci'!H16+'[1]jednotlivci'!H17+'[1]jednotlivci'!H18</f>
        <v>11</v>
      </c>
      <c r="D7" s="70">
        <v>1</v>
      </c>
      <c r="E7" s="68">
        <f>'[1]jednotlivci'!K15+'[1]jednotlivci'!K16+'[1]jednotlivci'!K17+'[1]jednotlivci'!K18</f>
        <v>19542</v>
      </c>
      <c r="F7" s="69">
        <f>'[1]jednotlivci'!L15+'[1]jednotlivci'!L16+'[1]jednotlivci'!L17+'[1]jednotlivci'!L18</f>
        <v>18</v>
      </c>
      <c r="G7" s="70">
        <v>5</v>
      </c>
      <c r="H7" s="167">
        <f t="shared" si="0"/>
        <v>51673</v>
      </c>
      <c r="I7" s="168">
        <f t="shared" si="0"/>
        <v>29</v>
      </c>
      <c r="J7" s="169">
        <v>3</v>
      </c>
      <c r="K7" s="167">
        <v>49838</v>
      </c>
      <c r="L7" s="168">
        <v>28</v>
      </c>
      <c r="M7" s="169">
        <v>3</v>
      </c>
      <c r="N7" s="66">
        <f t="shared" si="1"/>
        <v>101511</v>
      </c>
      <c r="O7" s="66">
        <f t="shared" si="2"/>
        <v>57</v>
      </c>
      <c r="P7" s="70">
        <v>3</v>
      </c>
    </row>
    <row r="8" spans="1:16" ht="49.5" customHeight="1">
      <c r="A8" s="67" t="s">
        <v>59</v>
      </c>
      <c r="B8" s="68">
        <f>'[1]jednotlivci'!G27+'[1]jednotlivci'!G28+'[1]jednotlivci'!G29+'[1]jednotlivci'!G30</f>
        <v>24868</v>
      </c>
      <c r="C8" s="69">
        <f>'[1]jednotlivci'!H27+'[1]jednotlivci'!H28+'[1]jednotlivci'!H29+'[1]jednotlivci'!H30</f>
        <v>16</v>
      </c>
      <c r="D8" s="70">
        <v>4</v>
      </c>
      <c r="E8" s="68">
        <f>'[1]jednotlivci'!K27+'[1]jednotlivci'!K28+'[1]jednotlivci'!K29+'[1]jednotlivci'!K30</f>
        <v>20245</v>
      </c>
      <c r="F8" s="69">
        <f>'[1]jednotlivci'!L27+'[1]jednotlivci'!L28+'[1]jednotlivci'!L29+'[1]jednotlivci'!L30</f>
        <v>17</v>
      </c>
      <c r="G8" s="70">
        <v>4</v>
      </c>
      <c r="H8" s="167">
        <f t="shared" si="0"/>
        <v>45113</v>
      </c>
      <c r="I8" s="168">
        <f t="shared" si="0"/>
        <v>33</v>
      </c>
      <c r="J8" s="169">
        <v>4</v>
      </c>
      <c r="K8" s="167">
        <v>32336</v>
      </c>
      <c r="L8" s="168">
        <v>37</v>
      </c>
      <c r="M8" s="169">
        <v>4</v>
      </c>
      <c r="N8" s="66">
        <f t="shared" si="1"/>
        <v>77449</v>
      </c>
      <c r="O8" s="66">
        <f t="shared" si="2"/>
        <v>70</v>
      </c>
      <c r="P8" s="70">
        <v>4</v>
      </c>
    </row>
    <row r="9" spans="1:16" ht="49.5" customHeight="1">
      <c r="A9" s="67" t="s">
        <v>8</v>
      </c>
      <c r="B9" s="68">
        <f>'[1]jednotlivci'!G3+'[1]jednotlivci'!G4+'[1]jednotlivci'!G5+'[1]jednotlivci'!G6</f>
        <v>26546</v>
      </c>
      <c r="C9" s="69">
        <f>'[1]jednotlivci'!H3+'[1]jednotlivci'!H4+'[1]jednotlivci'!H5+'[1]jednotlivci'!H6</f>
        <v>17</v>
      </c>
      <c r="D9" s="70">
        <v>5</v>
      </c>
      <c r="E9" s="68">
        <f>'[1]jednotlivci'!K3+'[1]jednotlivci'!K4+'[1]jednotlivci'!K5+'[1]jednotlivci'!K6</f>
        <v>15294</v>
      </c>
      <c r="F9" s="69">
        <f>'[1]jednotlivci'!L3+'[1]jednotlivci'!L4+'[1]jednotlivci'!L5+'[1]jednotlivci'!L6</f>
        <v>19</v>
      </c>
      <c r="G9" s="70">
        <v>7</v>
      </c>
      <c r="H9" s="167">
        <f t="shared" si="0"/>
        <v>41840</v>
      </c>
      <c r="I9" s="168">
        <f t="shared" si="0"/>
        <v>36</v>
      </c>
      <c r="J9" s="169">
        <v>5</v>
      </c>
      <c r="K9" s="167">
        <v>30375</v>
      </c>
      <c r="L9" s="168">
        <v>38</v>
      </c>
      <c r="M9" s="169">
        <v>6</v>
      </c>
      <c r="N9" s="66">
        <f t="shared" si="1"/>
        <v>72215</v>
      </c>
      <c r="O9" s="66">
        <f t="shared" si="2"/>
        <v>74</v>
      </c>
      <c r="P9" s="70">
        <v>5</v>
      </c>
    </row>
    <row r="10" spans="1:16" ht="49.5" customHeight="1">
      <c r="A10" s="67" t="s">
        <v>17</v>
      </c>
      <c r="B10" s="68">
        <f>'[1]jednotlivci'!G7+'[1]jednotlivci'!G8+'[1]jednotlivci'!G9+'[1]jednotlivci'!G10</f>
        <v>22262</v>
      </c>
      <c r="C10" s="69">
        <f>'[1]jednotlivci'!H7+'[1]jednotlivci'!H8+'[1]jednotlivci'!H9+'[1]jednotlivci'!H10</f>
        <v>19</v>
      </c>
      <c r="D10" s="70">
        <v>6</v>
      </c>
      <c r="E10" s="68">
        <f>'[1]jednotlivci'!K7+'[1]jednotlivci'!K8+'[1]jednotlivci'!K9+'[1]jednotlivci'!K10</f>
        <v>17645</v>
      </c>
      <c r="F10" s="69">
        <f>'[1]jednotlivci'!L7+'[1]jednotlivci'!L8+'[1]jednotlivci'!L9+'[1]jednotlivci'!L10</f>
        <v>18</v>
      </c>
      <c r="G10" s="70">
        <v>6</v>
      </c>
      <c r="H10" s="167">
        <f t="shared" si="0"/>
        <v>39907</v>
      </c>
      <c r="I10" s="168">
        <f t="shared" si="0"/>
        <v>37</v>
      </c>
      <c r="J10" s="169">
        <v>6</v>
      </c>
      <c r="K10" s="167">
        <v>32225</v>
      </c>
      <c r="L10" s="168">
        <v>37</v>
      </c>
      <c r="M10" s="169">
        <v>5</v>
      </c>
      <c r="N10" s="66">
        <f t="shared" si="1"/>
        <v>72132</v>
      </c>
      <c r="O10" s="66">
        <f t="shared" si="2"/>
        <v>74</v>
      </c>
      <c r="P10" s="70">
        <v>6</v>
      </c>
    </row>
    <row r="11" spans="1:16" ht="49.5" customHeight="1" thickBot="1">
      <c r="A11" s="71" t="s">
        <v>32</v>
      </c>
      <c r="B11" s="72">
        <f>'[1]jednotlivci'!G19+'[1]jednotlivci'!G20+'[1]jednotlivci'!G21+'[1]jednotlivci'!G22</f>
        <v>17402</v>
      </c>
      <c r="C11" s="73">
        <f>'[1]jednotlivci'!H19+'[1]jednotlivci'!H20+'[1]jednotlivci'!H21+'[1]jednotlivci'!H22</f>
        <v>24</v>
      </c>
      <c r="D11" s="74">
        <v>7</v>
      </c>
      <c r="E11" s="72">
        <f>'[1]jednotlivci'!K19+'[1]jednotlivci'!K20+'[1]jednotlivci'!K21+'[1]jednotlivci'!K22</f>
        <v>18352</v>
      </c>
      <c r="F11" s="73">
        <f>'[1]jednotlivci'!L19+'[1]jednotlivci'!L20+'[1]jednotlivci'!L21+'[1]jednotlivci'!L22</f>
        <v>16</v>
      </c>
      <c r="G11" s="74">
        <v>3</v>
      </c>
      <c r="H11" s="170">
        <f t="shared" si="0"/>
        <v>35754</v>
      </c>
      <c r="I11" s="171">
        <f t="shared" si="0"/>
        <v>40</v>
      </c>
      <c r="J11" s="172">
        <v>7</v>
      </c>
      <c r="K11" s="170">
        <v>30319</v>
      </c>
      <c r="L11" s="171">
        <v>39</v>
      </c>
      <c r="M11" s="172">
        <v>7</v>
      </c>
      <c r="N11" s="72">
        <f t="shared" si="1"/>
        <v>66073</v>
      </c>
      <c r="O11" s="73">
        <f t="shared" si="2"/>
        <v>79</v>
      </c>
      <c r="P11" s="74">
        <v>7</v>
      </c>
    </row>
    <row r="13" ht="12.75">
      <c r="A13" s="89" t="s">
        <v>84</v>
      </c>
    </row>
  </sheetData>
  <sheetProtection/>
  <protectedRanges>
    <protectedRange sqref="M5:M11 J5:J12 G5:G12 D5:D12 P5:P11" name="Oblast1"/>
  </protectedRanges>
  <mergeCells count="7">
    <mergeCell ref="N3:P3"/>
    <mergeCell ref="A3:A4"/>
    <mergeCell ref="A1:P1"/>
    <mergeCell ref="B3:D3"/>
    <mergeCell ref="E3:G3"/>
    <mergeCell ref="H3:J3"/>
    <mergeCell ref="K3:M3"/>
  </mergeCells>
  <printOptions/>
  <pageMargins left="0.62" right="0.2" top="0.984251969" bottom="0.984251969" header="0.49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tabSelected="1" zoomScalePageLayoutView="0" workbookViewId="0" topLeftCell="A1">
      <selection activeCell="Q41" sqref="Q41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8" width="8.7109375" style="0" hidden="1" customWidth="1"/>
    <col min="9" max="9" width="8.140625" style="0" hidden="1" customWidth="1"/>
    <col min="10" max="10" width="39.140625" style="0" hidden="1" customWidth="1"/>
    <col min="11" max="12" width="10.7109375" style="0" customWidth="1"/>
    <col min="13" max="13" width="10.7109375" style="1" customWidth="1"/>
    <col min="14" max="15" width="10.7109375" style="0" customWidth="1"/>
    <col min="16" max="16" width="10.7109375" style="1" customWidth="1"/>
    <col min="17" max="18" width="10.7109375" style="0" customWidth="1"/>
    <col min="19" max="19" width="10.7109375" style="1" customWidth="1"/>
  </cols>
  <sheetData>
    <row r="1" spans="1:19" ht="23.25">
      <c r="A1" s="347" t="s">
        <v>72</v>
      </c>
      <c r="B1" s="347"/>
      <c r="C1" s="347"/>
      <c r="D1" s="347"/>
      <c r="E1" s="347"/>
      <c r="F1" s="348"/>
      <c r="G1" s="348"/>
      <c r="H1" s="348"/>
      <c r="I1" s="349"/>
      <c r="J1" s="349"/>
      <c r="K1" s="349"/>
      <c r="L1" s="349"/>
      <c r="M1" s="349"/>
      <c r="N1" s="268"/>
      <c r="O1" s="268"/>
      <c r="P1" s="268"/>
      <c r="Q1" s="268"/>
      <c r="R1" s="268"/>
      <c r="S1" s="268"/>
    </row>
    <row r="2" ht="13.5" thickBot="1"/>
    <row r="3" spans="1:19" ht="13.5" thickBot="1">
      <c r="A3" s="351" t="s">
        <v>0</v>
      </c>
      <c r="B3" s="351" t="s">
        <v>1</v>
      </c>
      <c r="C3" s="80" t="s">
        <v>52</v>
      </c>
      <c r="D3" s="81"/>
      <c r="E3" s="81"/>
      <c r="F3" s="82"/>
      <c r="G3" s="80" t="s">
        <v>60</v>
      </c>
      <c r="H3" s="81"/>
      <c r="I3" s="81"/>
      <c r="J3" s="82"/>
      <c r="K3" s="353" t="s">
        <v>68</v>
      </c>
      <c r="L3" s="354"/>
      <c r="M3" s="355"/>
      <c r="N3" s="353" t="s">
        <v>69</v>
      </c>
      <c r="O3" s="354"/>
      <c r="P3" s="355"/>
      <c r="Q3" s="253">
        <v>2009</v>
      </c>
      <c r="R3" s="254"/>
      <c r="S3" s="255"/>
    </row>
    <row r="4" spans="1:19" ht="13.5" thickBot="1">
      <c r="A4" s="352"/>
      <c r="B4" s="352"/>
      <c r="C4" s="83" t="s">
        <v>4</v>
      </c>
      <c r="D4" s="84" t="s">
        <v>5</v>
      </c>
      <c r="E4" s="84" t="s">
        <v>6</v>
      </c>
      <c r="F4" s="85" t="s">
        <v>51</v>
      </c>
      <c r="G4" s="83" t="s">
        <v>4</v>
      </c>
      <c r="H4" s="84" t="s">
        <v>5</v>
      </c>
      <c r="I4" s="84" t="s">
        <v>6</v>
      </c>
      <c r="J4" s="85" t="s">
        <v>51</v>
      </c>
      <c r="K4" s="86" t="s">
        <v>6</v>
      </c>
      <c r="L4" s="87" t="s">
        <v>46</v>
      </c>
      <c r="M4" s="131" t="s">
        <v>51</v>
      </c>
      <c r="N4" s="88" t="s">
        <v>6</v>
      </c>
      <c r="O4" s="87" t="s">
        <v>46</v>
      </c>
      <c r="P4" s="131" t="s">
        <v>51</v>
      </c>
      <c r="Q4" s="178" t="s">
        <v>6</v>
      </c>
      <c r="R4" s="179" t="s">
        <v>46</v>
      </c>
      <c r="S4" s="180" t="s">
        <v>51</v>
      </c>
    </row>
    <row r="5" spans="1:19" ht="12.75">
      <c r="A5" s="38" t="s">
        <v>36</v>
      </c>
      <c r="B5" s="173" t="s">
        <v>37</v>
      </c>
      <c r="C5" s="174">
        <v>5277</v>
      </c>
      <c r="D5" s="5">
        <v>2900</v>
      </c>
      <c r="E5" s="6">
        <f aca="true" t="shared" si="0" ref="E5:E23">C5+D5</f>
        <v>8177</v>
      </c>
      <c r="F5" s="173">
        <v>1</v>
      </c>
      <c r="G5" s="174">
        <v>4987</v>
      </c>
      <c r="H5" s="5">
        <v>2400</v>
      </c>
      <c r="I5" s="5">
        <f aca="true" t="shared" si="1" ref="I5:I23">G5+H5</f>
        <v>7387</v>
      </c>
      <c r="J5" s="173">
        <v>1</v>
      </c>
      <c r="K5" s="26">
        <f aca="true" t="shared" si="2" ref="K5:K23">E5+I5</f>
        <v>15564</v>
      </c>
      <c r="L5" s="175">
        <f aca="true" t="shared" si="3" ref="L5:L23">F5+J5</f>
        <v>2</v>
      </c>
      <c r="M5" s="176">
        <v>2</v>
      </c>
      <c r="N5" s="125">
        <v>22463</v>
      </c>
      <c r="O5" s="175">
        <v>2</v>
      </c>
      <c r="P5" s="176">
        <v>1</v>
      </c>
      <c r="Q5" s="181">
        <f aca="true" t="shared" si="4" ref="Q5:Q23">SUM(K5+N5)</f>
        <v>38027</v>
      </c>
      <c r="R5" s="156">
        <f aca="true" t="shared" si="5" ref="R5:R23">SUM(L5+O5)</f>
        <v>4</v>
      </c>
      <c r="S5" s="7">
        <v>1</v>
      </c>
    </row>
    <row r="6" spans="1:19" ht="12.75">
      <c r="A6" s="39" t="s">
        <v>24</v>
      </c>
      <c r="B6" s="47" t="s">
        <v>22</v>
      </c>
      <c r="C6" s="75">
        <v>7012</v>
      </c>
      <c r="D6" s="8">
        <v>3200</v>
      </c>
      <c r="E6" s="9">
        <f t="shared" si="0"/>
        <v>10212</v>
      </c>
      <c r="F6" s="47">
        <v>1</v>
      </c>
      <c r="G6" s="75">
        <v>6929</v>
      </c>
      <c r="H6" s="8">
        <v>3500</v>
      </c>
      <c r="I6" s="8">
        <f t="shared" si="1"/>
        <v>10429</v>
      </c>
      <c r="J6" s="47">
        <v>1</v>
      </c>
      <c r="K6" s="27">
        <f t="shared" si="2"/>
        <v>20641</v>
      </c>
      <c r="L6" s="90">
        <f t="shared" si="3"/>
        <v>2</v>
      </c>
      <c r="M6" s="177">
        <v>1</v>
      </c>
      <c r="N6" s="126">
        <v>12483</v>
      </c>
      <c r="O6" s="90">
        <v>5</v>
      </c>
      <c r="P6" s="177">
        <v>7</v>
      </c>
      <c r="Q6" s="181">
        <f t="shared" si="4"/>
        <v>33124</v>
      </c>
      <c r="R6" s="156">
        <f t="shared" si="5"/>
        <v>7</v>
      </c>
      <c r="S6" s="10">
        <v>2</v>
      </c>
    </row>
    <row r="7" spans="1:19" ht="12.75">
      <c r="A7" s="39" t="s">
        <v>21</v>
      </c>
      <c r="B7" s="47" t="s">
        <v>22</v>
      </c>
      <c r="C7" s="75">
        <v>5108</v>
      </c>
      <c r="D7" s="8">
        <v>2700</v>
      </c>
      <c r="E7" s="9">
        <f t="shared" si="0"/>
        <v>7808</v>
      </c>
      <c r="F7" s="47">
        <v>2</v>
      </c>
      <c r="G7" s="75">
        <v>3166</v>
      </c>
      <c r="H7" s="8">
        <v>1600</v>
      </c>
      <c r="I7" s="8">
        <f t="shared" si="1"/>
        <v>4766</v>
      </c>
      <c r="J7" s="47">
        <v>3</v>
      </c>
      <c r="K7" s="27">
        <f t="shared" si="2"/>
        <v>12574</v>
      </c>
      <c r="L7" s="90">
        <f t="shared" si="3"/>
        <v>5</v>
      </c>
      <c r="M7" s="177">
        <v>6</v>
      </c>
      <c r="N7" s="126">
        <v>18028</v>
      </c>
      <c r="O7" s="90">
        <v>4</v>
      </c>
      <c r="P7" s="177">
        <v>2</v>
      </c>
      <c r="Q7" s="181">
        <f t="shared" si="4"/>
        <v>30602</v>
      </c>
      <c r="R7" s="156">
        <f t="shared" si="5"/>
        <v>9</v>
      </c>
      <c r="S7" s="10">
        <v>3</v>
      </c>
    </row>
    <row r="8" spans="1:19" ht="12.75">
      <c r="A8" s="39" t="s">
        <v>33</v>
      </c>
      <c r="B8" s="47" t="s">
        <v>32</v>
      </c>
      <c r="C8" s="75">
        <v>4288</v>
      </c>
      <c r="D8" s="8">
        <v>2300</v>
      </c>
      <c r="E8" s="9">
        <f t="shared" si="0"/>
        <v>6588</v>
      </c>
      <c r="F8" s="47">
        <v>5</v>
      </c>
      <c r="G8" s="75">
        <v>4019</v>
      </c>
      <c r="H8" s="8">
        <v>2200</v>
      </c>
      <c r="I8" s="8">
        <f t="shared" si="1"/>
        <v>6219</v>
      </c>
      <c r="J8" s="47">
        <v>1</v>
      </c>
      <c r="K8" s="27">
        <f t="shared" si="2"/>
        <v>12807</v>
      </c>
      <c r="L8" s="90">
        <f t="shared" si="3"/>
        <v>6</v>
      </c>
      <c r="M8" s="177">
        <v>11</v>
      </c>
      <c r="N8" s="126">
        <v>16951</v>
      </c>
      <c r="O8" s="90">
        <v>4</v>
      </c>
      <c r="P8" s="177">
        <v>3</v>
      </c>
      <c r="Q8" s="181">
        <f t="shared" si="4"/>
        <v>29758</v>
      </c>
      <c r="R8" s="156">
        <f t="shared" si="5"/>
        <v>10</v>
      </c>
      <c r="S8" s="10">
        <v>4</v>
      </c>
    </row>
    <row r="9" spans="1:19" ht="12.75">
      <c r="A9" s="39" t="s">
        <v>45</v>
      </c>
      <c r="B9" s="47" t="s">
        <v>42</v>
      </c>
      <c r="C9" s="75">
        <v>5740</v>
      </c>
      <c r="D9" s="8">
        <v>3200</v>
      </c>
      <c r="E9" s="9">
        <f t="shared" si="0"/>
        <v>8940</v>
      </c>
      <c r="F9" s="47">
        <v>1</v>
      </c>
      <c r="G9" s="75">
        <v>5083</v>
      </c>
      <c r="H9" s="8">
        <v>2600</v>
      </c>
      <c r="I9" s="8">
        <f t="shared" si="1"/>
        <v>7683</v>
      </c>
      <c r="J9" s="47">
        <v>3</v>
      </c>
      <c r="K9" s="27">
        <f t="shared" si="2"/>
        <v>16623</v>
      </c>
      <c r="L9" s="90">
        <f t="shared" si="3"/>
        <v>4</v>
      </c>
      <c r="M9" s="177">
        <v>3</v>
      </c>
      <c r="N9" s="126">
        <v>9534</v>
      </c>
      <c r="O9" s="90">
        <v>6</v>
      </c>
      <c r="P9" s="177">
        <v>12</v>
      </c>
      <c r="Q9" s="181">
        <f t="shared" si="4"/>
        <v>26157</v>
      </c>
      <c r="R9" s="156">
        <f t="shared" si="5"/>
        <v>10</v>
      </c>
      <c r="S9" s="10">
        <v>5</v>
      </c>
    </row>
    <row r="10" spans="1:19" ht="12.75">
      <c r="A10" s="39" t="s">
        <v>14</v>
      </c>
      <c r="B10" s="47" t="s">
        <v>8</v>
      </c>
      <c r="C10" s="75">
        <v>5389</v>
      </c>
      <c r="D10" s="8">
        <v>2700</v>
      </c>
      <c r="E10" s="9">
        <f t="shared" si="0"/>
        <v>8089</v>
      </c>
      <c r="F10" s="47">
        <v>2</v>
      </c>
      <c r="G10" s="75">
        <v>4486</v>
      </c>
      <c r="H10" s="8">
        <v>2100</v>
      </c>
      <c r="I10" s="8">
        <f t="shared" si="1"/>
        <v>6586</v>
      </c>
      <c r="J10" s="47">
        <v>4</v>
      </c>
      <c r="K10" s="27">
        <f t="shared" si="2"/>
        <v>14675</v>
      </c>
      <c r="L10" s="90">
        <f t="shared" si="3"/>
        <v>6</v>
      </c>
      <c r="M10" s="177">
        <v>9</v>
      </c>
      <c r="N10" s="126">
        <v>13489</v>
      </c>
      <c r="O10" s="90">
        <v>5</v>
      </c>
      <c r="P10" s="177">
        <v>6</v>
      </c>
      <c r="Q10" s="181">
        <f t="shared" si="4"/>
        <v>28164</v>
      </c>
      <c r="R10" s="156">
        <f t="shared" si="5"/>
        <v>11</v>
      </c>
      <c r="S10" s="10">
        <v>6</v>
      </c>
    </row>
    <row r="11" spans="1:19" ht="12.75">
      <c r="A11" s="39" t="s">
        <v>29</v>
      </c>
      <c r="B11" s="47" t="s">
        <v>27</v>
      </c>
      <c r="C11" s="75">
        <v>5637</v>
      </c>
      <c r="D11" s="8">
        <v>2700</v>
      </c>
      <c r="E11" s="9">
        <f t="shared" si="0"/>
        <v>8337</v>
      </c>
      <c r="F11" s="47">
        <v>2</v>
      </c>
      <c r="G11" s="75">
        <v>4318</v>
      </c>
      <c r="H11" s="8">
        <v>1800</v>
      </c>
      <c r="I11" s="8">
        <f t="shared" si="1"/>
        <v>6118</v>
      </c>
      <c r="J11" s="47">
        <v>3</v>
      </c>
      <c r="K11" s="27">
        <f t="shared" si="2"/>
        <v>14455</v>
      </c>
      <c r="L11" s="90">
        <f t="shared" si="3"/>
        <v>5</v>
      </c>
      <c r="M11" s="177">
        <v>4</v>
      </c>
      <c r="N11" s="126">
        <v>13057</v>
      </c>
      <c r="O11" s="90">
        <v>6</v>
      </c>
      <c r="P11" s="177">
        <v>10</v>
      </c>
      <c r="Q11" s="181">
        <f t="shared" si="4"/>
        <v>27512</v>
      </c>
      <c r="R11" s="156">
        <f t="shared" si="5"/>
        <v>11</v>
      </c>
      <c r="S11" s="10">
        <v>7</v>
      </c>
    </row>
    <row r="12" spans="1:19" ht="12.75">
      <c r="A12" s="39" t="s">
        <v>20</v>
      </c>
      <c r="B12" s="47" t="s">
        <v>17</v>
      </c>
      <c r="C12" s="75">
        <v>4186</v>
      </c>
      <c r="D12" s="8">
        <v>2100</v>
      </c>
      <c r="E12" s="9">
        <f t="shared" si="0"/>
        <v>6286</v>
      </c>
      <c r="F12" s="47">
        <v>4</v>
      </c>
      <c r="G12" s="75">
        <v>5309</v>
      </c>
      <c r="H12" s="8">
        <v>2900</v>
      </c>
      <c r="I12" s="8">
        <f t="shared" si="1"/>
        <v>8209</v>
      </c>
      <c r="J12" s="47">
        <v>2</v>
      </c>
      <c r="K12" s="27">
        <f t="shared" si="2"/>
        <v>14495</v>
      </c>
      <c r="L12" s="90">
        <f t="shared" si="3"/>
        <v>6</v>
      </c>
      <c r="M12" s="177">
        <v>10</v>
      </c>
      <c r="N12" s="126">
        <v>10034</v>
      </c>
      <c r="O12" s="90">
        <v>5</v>
      </c>
      <c r="P12" s="177">
        <v>8</v>
      </c>
      <c r="Q12" s="181">
        <f t="shared" si="4"/>
        <v>24529</v>
      </c>
      <c r="R12" s="156">
        <f t="shared" si="5"/>
        <v>11</v>
      </c>
      <c r="S12" s="10">
        <v>8</v>
      </c>
    </row>
    <row r="13" spans="1:19" ht="12.75">
      <c r="A13" s="39" t="s">
        <v>26</v>
      </c>
      <c r="B13" s="47" t="s">
        <v>27</v>
      </c>
      <c r="C13" s="75">
        <v>4865</v>
      </c>
      <c r="D13" s="8">
        <v>2600</v>
      </c>
      <c r="E13" s="9">
        <f t="shared" si="0"/>
        <v>7465</v>
      </c>
      <c r="F13" s="47">
        <v>3</v>
      </c>
      <c r="G13" s="75">
        <v>4395</v>
      </c>
      <c r="H13" s="8">
        <v>2200</v>
      </c>
      <c r="I13" s="8">
        <f t="shared" si="1"/>
        <v>6595</v>
      </c>
      <c r="J13" s="47">
        <v>2</v>
      </c>
      <c r="K13" s="27">
        <f t="shared" si="2"/>
        <v>14060</v>
      </c>
      <c r="L13" s="90">
        <f t="shared" si="3"/>
        <v>5</v>
      </c>
      <c r="M13" s="177">
        <v>5</v>
      </c>
      <c r="N13" s="126">
        <v>9009</v>
      </c>
      <c r="O13" s="90">
        <v>7</v>
      </c>
      <c r="P13" s="177">
        <v>13</v>
      </c>
      <c r="Q13" s="181">
        <f t="shared" si="4"/>
        <v>23069</v>
      </c>
      <c r="R13" s="156">
        <f t="shared" si="5"/>
        <v>12</v>
      </c>
      <c r="S13" s="10">
        <v>9</v>
      </c>
    </row>
    <row r="14" spans="1:19" ht="12.75">
      <c r="A14" s="39" t="s">
        <v>38</v>
      </c>
      <c r="B14" s="47" t="s">
        <v>37</v>
      </c>
      <c r="C14" s="75">
        <v>7583</v>
      </c>
      <c r="D14" s="8">
        <v>4300</v>
      </c>
      <c r="E14" s="9">
        <f t="shared" si="0"/>
        <v>11883</v>
      </c>
      <c r="F14" s="47">
        <v>1</v>
      </c>
      <c r="G14" s="75">
        <v>2928</v>
      </c>
      <c r="H14" s="8">
        <v>1500</v>
      </c>
      <c r="I14" s="8">
        <f t="shared" si="1"/>
        <v>4428</v>
      </c>
      <c r="J14" s="47">
        <v>6</v>
      </c>
      <c r="K14" s="27">
        <f t="shared" si="2"/>
        <v>16311</v>
      </c>
      <c r="L14" s="90">
        <f t="shared" si="3"/>
        <v>7</v>
      </c>
      <c r="M14" s="177">
        <v>12</v>
      </c>
      <c r="N14" s="126">
        <v>15328</v>
      </c>
      <c r="O14" s="90">
        <v>6</v>
      </c>
      <c r="P14" s="177">
        <v>9</v>
      </c>
      <c r="Q14" s="181">
        <f t="shared" si="4"/>
        <v>31639</v>
      </c>
      <c r="R14" s="156">
        <f t="shared" si="5"/>
        <v>13</v>
      </c>
      <c r="S14" s="10">
        <v>10</v>
      </c>
    </row>
    <row r="15" spans="1:19" ht="12.75">
      <c r="A15" s="39" t="s">
        <v>62</v>
      </c>
      <c r="B15" s="47" t="s">
        <v>22</v>
      </c>
      <c r="C15" s="75">
        <v>5821</v>
      </c>
      <c r="D15" s="8">
        <v>3100</v>
      </c>
      <c r="E15" s="9">
        <f t="shared" si="0"/>
        <v>8921</v>
      </c>
      <c r="F15" s="47">
        <v>4</v>
      </c>
      <c r="G15" s="75">
        <v>3803</v>
      </c>
      <c r="H15" s="8">
        <v>2300</v>
      </c>
      <c r="I15" s="8">
        <f t="shared" si="1"/>
        <v>6103</v>
      </c>
      <c r="J15" s="47">
        <v>3</v>
      </c>
      <c r="K15" s="27">
        <f t="shared" si="2"/>
        <v>15024</v>
      </c>
      <c r="L15" s="90">
        <f t="shared" si="3"/>
        <v>7</v>
      </c>
      <c r="M15" s="177">
        <v>13</v>
      </c>
      <c r="N15" s="126">
        <v>10728</v>
      </c>
      <c r="O15" s="90">
        <v>6</v>
      </c>
      <c r="P15" s="177">
        <v>11</v>
      </c>
      <c r="Q15" s="181">
        <f t="shared" si="4"/>
        <v>25752</v>
      </c>
      <c r="R15" s="156">
        <f t="shared" si="5"/>
        <v>13</v>
      </c>
      <c r="S15" s="10">
        <v>11</v>
      </c>
    </row>
    <row r="16" spans="1:19" ht="12.75">
      <c r="A16" s="39" t="s">
        <v>30</v>
      </c>
      <c r="B16" s="47" t="s">
        <v>27</v>
      </c>
      <c r="C16" s="75">
        <v>4316</v>
      </c>
      <c r="D16" s="8">
        <v>2200</v>
      </c>
      <c r="E16" s="9">
        <f t="shared" si="0"/>
        <v>6516</v>
      </c>
      <c r="F16" s="47">
        <v>3</v>
      </c>
      <c r="G16" s="75">
        <v>2945</v>
      </c>
      <c r="H16" s="8">
        <v>1300</v>
      </c>
      <c r="I16" s="8">
        <f t="shared" si="1"/>
        <v>4245</v>
      </c>
      <c r="J16" s="47">
        <v>6</v>
      </c>
      <c r="K16" s="27">
        <f t="shared" si="2"/>
        <v>10761</v>
      </c>
      <c r="L16" s="90">
        <f t="shared" si="3"/>
        <v>9</v>
      </c>
      <c r="M16" s="177">
        <v>16</v>
      </c>
      <c r="N16" s="126">
        <v>19684</v>
      </c>
      <c r="O16" s="90">
        <v>5</v>
      </c>
      <c r="P16" s="177">
        <v>4</v>
      </c>
      <c r="Q16" s="181">
        <f t="shared" si="4"/>
        <v>30445</v>
      </c>
      <c r="R16" s="156">
        <f t="shared" si="5"/>
        <v>14</v>
      </c>
      <c r="S16" s="10">
        <v>12</v>
      </c>
    </row>
    <row r="17" spans="1:19" ht="12.75">
      <c r="A17" s="39" t="s">
        <v>10</v>
      </c>
      <c r="B17" s="47" t="s">
        <v>8</v>
      </c>
      <c r="C17" s="75">
        <v>7160</v>
      </c>
      <c r="D17" s="8">
        <v>3500</v>
      </c>
      <c r="E17" s="9">
        <f t="shared" si="0"/>
        <v>10660</v>
      </c>
      <c r="F17" s="47">
        <v>2</v>
      </c>
      <c r="G17" s="75">
        <v>2941</v>
      </c>
      <c r="H17" s="8">
        <v>1600</v>
      </c>
      <c r="I17" s="8">
        <f t="shared" si="1"/>
        <v>4541</v>
      </c>
      <c r="J17" s="47">
        <v>4</v>
      </c>
      <c r="K17" s="27">
        <f t="shared" si="2"/>
        <v>15201</v>
      </c>
      <c r="L17" s="90">
        <f t="shared" si="3"/>
        <v>6</v>
      </c>
      <c r="M17" s="177">
        <v>8</v>
      </c>
      <c r="N17" s="126">
        <v>7236</v>
      </c>
      <c r="O17" s="90">
        <v>9</v>
      </c>
      <c r="P17" s="177">
        <v>17</v>
      </c>
      <c r="Q17" s="181">
        <f t="shared" si="4"/>
        <v>22437</v>
      </c>
      <c r="R17" s="156">
        <f t="shared" si="5"/>
        <v>15</v>
      </c>
      <c r="S17" s="10">
        <v>13</v>
      </c>
    </row>
    <row r="18" spans="1:19" ht="12.75">
      <c r="A18" s="39" t="s">
        <v>39</v>
      </c>
      <c r="B18" s="47" t="s">
        <v>37</v>
      </c>
      <c r="C18" s="75">
        <v>3562</v>
      </c>
      <c r="D18" s="8">
        <v>1800</v>
      </c>
      <c r="E18" s="9">
        <f t="shared" si="0"/>
        <v>5362</v>
      </c>
      <c r="F18" s="47">
        <v>5</v>
      </c>
      <c r="G18" s="75">
        <v>3065</v>
      </c>
      <c r="H18" s="8">
        <v>1500</v>
      </c>
      <c r="I18" s="8">
        <f t="shared" si="1"/>
        <v>4565</v>
      </c>
      <c r="J18" s="47">
        <v>4</v>
      </c>
      <c r="K18" s="27">
        <f t="shared" si="2"/>
        <v>9927</v>
      </c>
      <c r="L18" s="90">
        <f t="shared" si="3"/>
        <v>9</v>
      </c>
      <c r="M18" s="177">
        <v>18</v>
      </c>
      <c r="N18" s="126">
        <v>11292</v>
      </c>
      <c r="O18" s="90">
        <v>8</v>
      </c>
      <c r="P18" s="177">
        <v>14</v>
      </c>
      <c r="Q18" s="181">
        <f t="shared" si="4"/>
        <v>21219</v>
      </c>
      <c r="R18" s="156">
        <f t="shared" si="5"/>
        <v>17</v>
      </c>
      <c r="S18" s="10">
        <v>14</v>
      </c>
    </row>
    <row r="19" spans="1:19" ht="12.75">
      <c r="A19" s="39" t="s">
        <v>41</v>
      </c>
      <c r="B19" s="47" t="s">
        <v>42</v>
      </c>
      <c r="C19" s="75">
        <v>3832</v>
      </c>
      <c r="D19" s="8">
        <v>2000</v>
      </c>
      <c r="E19" s="9">
        <f t="shared" si="0"/>
        <v>5832</v>
      </c>
      <c r="F19" s="47">
        <v>4</v>
      </c>
      <c r="G19" s="75">
        <v>2722</v>
      </c>
      <c r="H19" s="8">
        <v>1500</v>
      </c>
      <c r="I19" s="8">
        <f t="shared" si="1"/>
        <v>4222</v>
      </c>
      <c r="J19" s="47">
        <v>4</v>
      </c>
      <c r="K19" s="27">
        <f t="shared" si="2"/>
        <v>10054</v>
      </c>
      <c r="L19" s="90">
        <f t="shared" si="3"/>
        <v>8</v>
      </c>
      <c r="M19" s="177">
        <v>15</v>
      </c>
      <c r="N19" s="126">
        <v>7891</v>
      </c>
      <c r="O19" s="90">
        <v>9</v>
      </c>
      <c r="P19" s="177">
        <v>16</v>
      </c>
      <c r="Q19" s="181">
        <f t="shared" si="4"/>
        <v>17945</v>
      </c>
      <c r="R19" s="156">
        <f t="shared" si="5"/>
        <v>17</v>
      </c>
      <c r="S19" s="10">
        <v>15</v>
      </c>
    </row>
    <row r="20" spans="1:19" ht="12.75">
      <c r="A20" s="39" t="s">
        <v>44</v>
      </c>
      <c r="B20" s="47" t="s">
        <v>42</v>
      </c>
      <c r="C20" s="75">
        <v>4128</v>
      </c>
      <c r="D20" s="8">
        <v>2100</v>
      </c>
      <c r="E20" s="9">
        <f t="shared" si="0"/>
        <v>6228</v>
      </c>
      <c r="F20" s="47">
        <v>4</v>
      </c>
      <c r="G20" s="75">
        <v>2573</v>
      </c>
      <c r="H20" s="8">
        <v>1300</v>
      </c>
      <c r="I20" s="8">
        <f t="shared" si="1"/>
        <v>3873</v>
      </c>
      <c r="J20" s="47">
        <v>5</v>
      </c>
      <c r="K20" s="27">
        <f t="shared" si="2"/>
        <v>10101</v>
      </c>
      <c r="L20" s="90">
        <f t="shared" si="3"/>
        <v>9</v>
      </c>
      <c r="M20" s="177">
        <v>17</v>
      </c>
      <c r="N20" s="126">
        <v>10175</v>
      </c>
      <c r="O20" s="90">
        <v>10</v>
      </c>
      <c r="P20" s="177">
        <v>19</v>
      </c>
      <c r="Q20" s="181">
        <f t="shared" si="4"/>
        <v>20276</v>
      </c>
      <c r="R20" s="156">
        <f t="shared" si="5"/>
        <v>19</v>
      </c>
      <c r="S20" s="10">
        <v>16</v>
      </c>
    </row>
    <row r="21" spans="1:19" ht="12.75">
      <c r="A21" s="39" t="s">
        <v>18</v>
      </c>
      <c r="B21" s="47" t="s">
        <v>17</v>
      </c>
      <c r="C21" s="75">
        <v>3931</v>
      </c>
      <c r="D21" s="8">
        <v>2200</v>
      </c>
      <c r="E21" s="9">
        <f t="shared" si="0"/>
        <v>6131</v>
      </c>
      <c r="F21" s="47">
        <v>6</v>
      </c>
      <c r="G21" s="75">
        <v>4083</v>
      </c>
      <c r="H21" s="8">
        <v>2100</v>
      </c>
      <c r="I21" s="8">
        <f t="shared" si="1"/>
        <v>6183</v>
      </c>
      <c r="J21" s="47">
        <v>2</v>
      </c>
      <c r="K21" s="27">
        <f t="shared" si="2"/>
        <v>12314</v>
      </c>
      <c r="L21" s="90">
        <f t="shared" si="3"/>
        <v>8</v>
      </c>
      <c r="M21" s="177">
        <v>14</v>
      </c>
      <c r="N21" s="126">
        <v>7710</v>
      </c>
      <c r="O21" s="90">
        <v>11</v>
      </c>
      <c r="P21" s="177">
        <v>22</v>
      </c>
      <c r="Q21" s="181">
        <f t="shared" si="4"/>
        <v>20024</v>
      </c>
      <c r="R21" s="156">
        <f t="shared" si="5"/>
        <v>19</v>
      </c>
      <c r="S21" s="10">
        <v>17</v>
      </c>
    </row>
    <row r="22" spans="1:19" ht="12.75">
      <c r="A22" s="39" t="s">
        <v>28</v>
      </c>
      <c r="B22" s="47" t="s">
        <v>27</v>
      </c>
      <c r="C22" s="75">
        <v>6413</v>
      </c>
      <c r="D22" s="8">
        <v>3400</v>
      </c>
      <c r="E22" s="9">
        <f t="shared" si="0"/>
        <v>9813</v>
      </c>
      <c r="F22" s="47">
        <v>3</v>
      </c>
      <c r="G22" s="75">
        <v>1584</v>
      </c>
      <c r="H22" s="8">
        <v>1000</v>
      </c>
      <c r="I22" s="8">
        <f t="shared" si="1"/>
        <v>2584</v>
      </c>
      <c r="J22" s="47">
        <v>7</v>
      </c>
      <c r="K22" s="27">
        <f t="shared" si="2"/>
        <v>12397</v>
      </c>
      <c r="L22" s="90">
        <f t="shared" si="3"/>
        <v>10</v>
      </c>
      <c r="M22" s="177">
        <v>20</v>
      </c>
      <c r="N22" s="126">
        <v>8088</v>
      </c>
      <c r="O22" s="90">
        <v>10</v>
      </c>
      <c r="P22" s="177">
        <v>20</v>
      </c>
      <c r="Q22" s="181">
        <f t="shared" si="4"/>
        <v>20485</v>
      </c>
      <c r="R22" s="156">
        <f t="shared" si="5"/>
        <v>20</v>
      </c>
      <c r="S22" s="10">
        <v>18</v>
      </c>
    </row>
    <row r="23" spans="1:19" ht="12.75">
      <c r="A23" s="39" t="s">
        <v>19</v>
      </c>
      <c r="B23" s="47" t="s">
        <v>17</v>
      </c>
      <c r="C23" s="75">
        <v>3971</v>
      </c>
      <c r="D23" s="8">
        <v>2300</v>
      </c>
      <c r="E23" s="9">
        <f t="shared" si="0"/>
        <v>6271</v>
      </c>
      <c r="F23" s="47">
        <v>3</v>
      </c>
      <c r="G23" s="75">
        <v>1395</v>
      </c>
      <c r="H23" s="8">
        <v>800</v>
      </c>
      <c r="I23" s="8">
        <f t="shared" si="1"/>
        <v>2195</v>
      </c>
      <c r="J23" s="47">
        <v>7</v>
      </c>
      <c r="K23" s="27">
        <f t="shared" si="2"/>
        <v>8466</v>
      </c>
      <c r="L23" s="90">
        <f t="shared" si="3"/>
        <v>10</v>
      </c>
      <c r="M23" s="177">
        <v>21</v>
      </c>
      <c r="N23" s="126">
        <v>7229</v>
      </c>
      <c r="O23" s="90">
        <v>10</v>
      </c>
      <c r="P23" s="177">
        <v>21</v>
      </c>
      <c r="Q23" s="181">
        <f t="shared" si="4"/>
        <v>15695</v>
      </c>
      <c r="R23" s="156">
        <f t="shared" si="5"/>
        <v>20</v>
      </c>
      <c r="S23" s="10">
        <v>19</v>
      </c>
    </row>
    <row r="24" spans="1:19" ht="12.75">
      <c r="A24" s="39" t="s">
        <v>70</v>
      </c>
      <c r="B24" s="76" t="s">
        <v>85</v>
      </c>
      <c r="C24" s="39" t="s">
        <v>65</v>
      </c>
      <c r="D24" s="8">
        <v>0</v>
      </c>
      <c r="E24" s="9"/>
      <c r="F24" s="47">
        <v>7</v>
      </c>
      <c r="G24" s="75">
        <v>2555</v>
      </c>
      <c r="H24" s="8">
        <v>1400</v>
      </c>
      <c r="I24" s="8">
        <f>G24+H24</f>
        <v>3955</v>
      </c>
      <c r="J24" s="47">
        <v>7</v>
      </c>
      <c r="K24" s="27">
        <f aca="true" t="shared" si="6" ref="K24:L28">E24+I24</f>
        <v>3955</v>
      </c>
      <c r="L24" s="90">
        <f t="shared" si="6"/>
        <v>14</v>
      </c>
      <c r="M24" s="177">
        <v>29</v>
      </c>
      <c r="N24" s="126">
        <v>6289</v>
      </c>
      <c r="O24" s="90">
        <v>8</v>
      </c>
      <c r="P24" s="177">
        <v>15</v>
      </c>
      <c r="Q24" s="181">
        <f aca="true" t="shared" si="7" ref="Q24:Q38">SUM(K24+N24)</f>
        <v>10244</v>
      </c>
      <c r="R24" s="156">
        <f aca="true" t="shared" si="8" ref="R24:R38">SUM(L24+O24)</f>
        <v>22</v>
      </c>
      <c r="S24" s="10">
        <v>20</v>
      </c>
    </row>
    <row r="25" spans="1:19" ht="12.75">
      <c r="A25" s="39" t="s">
        <v>34</v>
      </c>
      <c r="B25" s="47" t="s">
        <v>32</v>
      </c>
      <c r="C25" s="75">
        <v>1816</v>
      </c>
      <c r="D25" s="8">
        <v>900</v>
      </c>
      <c r="E25" s="9">
        <f>C25+D25</f>
        <v>2716</v>
      </c>
      <c r="F25" s="47">
        <v>7</v>
      </c>
      <c r="G25" s="75">
        <v>4358</v>
      </c>
      <c r="H25" s="8">
        <v>2300</v>
      </c>
      <c r="I25" s="8">
        <f>G25+H25</f>
        <v>6658</v>
      </c>
      <c r="J25" s="47">
        <v>2</v>
      </c>
      <c r="K25" s="27">
        <f t="shared" si="6"/>
        <v>9374</v>
      </c>
      <c r="L25" s="90">
        <f t="shared" si="6"/>
        <v>9</v>
      </c>
      <c r="M25" s="177">
        <v>19</v>
      </c>
      <c r="N25" s="126">
        <v>4170</v>
      </c>
      <c r="O25" s="90">
        <v>14</v>
      </c>
      <c r="P25" s="177">
        <v>26</v>
      </c>
      <c r="Q25" s="181">
        <f t="shared" si="7"/>
        <v>13544</v>
      </c>
      <c r="R25" s="156">
        <f t="shared" si="8"/>
        <v>23</v>
      </c>
      <c r="S25" s="10">
        <v>21</v>
      </c>
    </row>
    <row r="26" spans="1:19" ht="12.75">
      <c r="A26" s="39" t="s">
        <v>12</v>
      </c>
      <c r="B26" s="47" t="s">
        <v>8</v>
      </c>
      <c r="C26" s="75">
        <v>2990</v>
      </c>
      <c r="D26" s="8">
        <v>1400</v>
      </c>
      <c r="E26" s="9">
        <f>C26+D26</f>
        <v>4390</v>
      </c>
      <c r="F26" s="47">
        <v>6</v>
      </c>
      <c r="G26" s="75">
        <v>1765</v>
      </c>
      <c r="H26" s="8">
        <v>800</v>
      </c>
      <c r="I26" s="8">
        <f>G26+H26</f>
        <v>2565</v>
      </c>
      <c r="J26" s="47">
        <v>6</v>
      </c>
      <c r="K26" s="27">
        <f t="shared" si="6"/>
        <v>6955</v>
      </c>
      <c r="L26" s="90">
        <f t="shared" si="6"/>
        <v>12</v>
      </c>
      <c r="M26" s="177">
        <v>24</v>
      </c>
      <c r="N26" s="126">
        <v>4045</v>
      </c>
      <c r="O26" s="90">
        <v>11</v>
      </c>
      <c r="P26" s="177">
        <v>24</v>
      </c>
      <c r="Q26" s="181">
        <f t="shared" si="7"/>
        <v>11000</v>
      </c>
      <c r="R26" s="156">
        <f t="shared" si="8"/>
        <v>23</v>
      </c>
      <c r="S26" s="10">
        <v>22</v>
      </c>
    </row>
    <row r="27" spans="1:19" ht="12.75">
      <c r="A27" s="39" t="s">
        <v>43</v>
      </c>
      <c r="B27" s="47" t="s">
        <v>42</v>
      </c>
      <c r="C27" s="75">
        <v>2568</v>
      </c>
      <c r="D27" s="8">
        <v>1300</v>
      </c>
      <c r="E27" s="9">
        <f>C27+D27</f>
        <v>3868</v>
      </c>
      <c r="F27" s="47">
        <v>7</v>
      </c>
      <c r="G27" s="75">
        <v>2967</v>
      </c>
      <c r="H27" s="8">
        <v>1500</v>
      </c>
      <c r="I27" s="8">
        <f>G27+H27</f>
        <v>4467</v>
      </c>
      <c r="J27" s="47">
        <v>5</v>
      </c>
      <c r="K27" s="27">
        <f t="shared" si="6"/>
        <v>8335</v>
      </c>
      <c r="L27" s="90">
        <f t="shared" si="6"/>
        <v>12</v>
      </c>
      <c r="M27" s="177">
        <v>23</v>
      </c>
      <c r="N27" s="126">
        <v>4736</v>
      </c>
      <c r="O27" s="90">
        <v>12</v>
      </c>
      <c r="P27" s="177">
        <v>25</v>
      </c>
      <c r="Q27" s="181">
        <f t="shared" si="7"/>
        <v>13071</v>
      </c>
      <c r="R27" s="156">
        <f t="shared" si="8"/>
        <v>24</v>
      </c>
      <c r="S27" s="10">
        <v>23</v>
      </c>
    </row>
    <row r="28" spans="1:19" ht="12.75">
      <c r="A28" s="39" t="s">
        <v>7</v>
      </c>
      <c r="B28" s="47" t="s">
        <v>8</v>
      </c>
      <c r="C28" s="75">
        <v>2207</v>
      </c>
      <c r="D28" s="8">
        <v>1200</v>
      </c>
      <c r="E28" s="9">
        <f>C28+D28</f>
        <v>3407</v>
      </c>
      <c r="F28" s="47">
        <v>7</v>
      </c>
      <c r="G28" s="75">
        <v>1102</v>
      </c>
      <c r="H28" s="8">
        <v>500</v>
      </c>
      <c r="I28" s="8">
        <f>G28+H28</f>
        <v>1602</v>
      </c>
      <c r="J28" s="47">
        <v>5</v>
      </c>
      <c r="K28" s="27">
        <f t="shared" si="6"/>
        <v>5009</v>
      </c>
      <c r="L28" s="90">
        <f t="shared" si="6"/>
        <v>12</v>
      </c>
      <c r="M28" s="177">
        <v>25</v>
      </c>
      <c r="N28" s="126">
        <v>4345</v>
      </c>
      <c r="O28" s="90">
        <v>15</v>
      </c>
      <c r="P28" s="177">
        <v>28</v>
      </c>
      <c r="Q28" s="181">
        <f t="shared" si="7"/>
        <v>9354</v>
      </c>
      <c r="R28" s="156">
        <f t="shared" si="8"/>
        <v>27</v>
      </c>
      <c r="S28" s="10">
        <v>24</v>
      </c>
    </row>
    <row r="29" spans="1:19" ht="12.75">
      <c r="A29" s="184" t="s">
        <v>25</v>
      </c>
      <c r="B29" s="185" t="s">
        <v>22</v>
      </c>
      <c r="C29" s="186"/>
      <c r="D29" s="187"/>
      <c r="E29" s="187"/>
      <c r="F29" s="185"/>
      <c r="G29" s="186"/>
      <c r="H29" s="187"/>
      <c r="I29" s="187"/>
      <c r="J29" s="185"/>
      <c r="K29" s="188">
        <v>0</v>
      </c>
      <c r="L29" s="189">
        <v>16</v>
      </c>
      <c r="M29" s="190">
        <v>31</v>
      </c>
      <c r="N29" s="188">
        <v>13725</v>
      </c>
      <c r="O29" s="189">
        <v>5</v>
      </c>
      <c r="P29" s="190">
        <v>5</v>
      </c>
      <c r="Q29" s="191">
        <f t="shared" si="7"/>
        <v>13725</v>
      </c>
      <c r="R29" s="192">
        <f t="shared" si="8"/>
        <v>21</v>
      </c>
      <c r="S29" s="193">
        <v>25</v>
      </c>
    </row>
    <row r="30" spans="1:19" ht="12.75">
      <c r="A30" s="184" t="s">
        <v>61</v>
      </c>
      <c r="B30" s="185" t="s">
        <v>22</v>
      </c>
      <c r="C30" s="186">
        <v>3622</v>
      </c>
      <c r="D30" s="187">
        <v>2000</v>
      </c>
      <c r="E30" s="194">
        <f>C30+D30</f>
        <v>5622</v>
      </c>
      <c r="F30" s="185">
        <v>5</v>
      </c>
      <c r="G30" s="186">
        <v>6365</v>
      </c>
      <c r="H30" s="187">
        <v>3500</v>
      </c>
      <c r="I30" s="187">
        <f>G30+H30</f>
        <v>9865</v>
      </c>
      <c r="J30" s="185">
        <v>1</v>
      </c>
      <c r="K30" s="188">
        <f>E30+I30</f>
        <v>15487</v>
      </c>
      <c r="L30" s="189">
        <f>F30+J30</f>
        <v>6</v>
      </c>
      <c r="M30" s="190">
        <v>7</v>
      </c>
      <c r="N30" s="195">
        <v>0</v>
      </c>
      <c r="O30" s="189">
        <v>16</v>
      </c>
      <c r="P30" s="190">
        <v>29</v>
      </c>
      <c r="Q30" s="191">
        <f t="shared" si="7"/>
        <v>15487</v>
      </c>
      <c r="R30" s="192">
        <f t="shared" si="8"/>
        <v>22</v>
      </c>
      <c r="S30" s="193">
        <v>26</v>
      </c>
    </row>
    <row r="31" spans="1:19" ht="12.75">
      <c r="A31" s="184" t="s">
        <v>40</v>
      </c>
      <c r="B31" s="185" t="s">
        <v>37</v>
      </c>
      <c r="C31" s="186"/>
      <c r="D31" s="187"/>
      <c r="E31" s="187"/>
      <c r="F31" s="185"/>
      <c r="G31" s="186"/>
      <c r="H31" s="187"/>
      <c r="I31" s="187"/>
      <c r="J31" s="185"/>
      <c r="K31" s="188">
        <v>0</v>
      </c>
      <c r="L31" s="189">
        <v>16</v>
      </c>
      <c r="M31" s="190">
        <v>31</v>
      </c>
      <c r="N31" s="188">
        <v>6147</v>
      </c>
      <c r="O31" s="189">
        <v>9</v>
      </c>
      <c r="P31" s="190">
        <v>18</v>
      </c>
      <c r="Q31" s="191">
        <f t="shared" si="7"/>
        <v>6147</v>
      </c>
      <c r="R31" s="192">
        <f t="shared" si="8"/>
        <v>25</v>
      </c>
      <c r="S31" s="193">
        <v>27</v>
      </c>
    </row>
    <row r="32" spans="1:19" ht="12.75">
      <c r="A32" s="184" t="s">
        <v>63</v>
      </c>
      <c r="B32" s="185" t="s">
        <v>37</v>
      </c>
      <c r="C32" s="186">
        <v>3294</v>
      </c>
      <c r="D32" s="187">
        <v>1700</v>
      </c>
      <c r="E32" s="194">
        <f>C32+D32</f>
        <v>4994</v>
      </c>
      <c r="F32" s="185">
        <v>6</v>
      </c>
      <c r="G32" s="186">
        <v>3202</v>
      </c>
      <c r="H32" s="187">
        <v>1700</v>
      </c>
      <c r="I32" s="187">
        <f>G32+H32</f>
        <v>4902</v>
      </c>
      <c r="J32" s="185">
        <v>5</v>
      </c>
      <c r="K32" s="188">
        <f>E32+I32</f>
        <v>9896</v>
      </c>
      <c r="L32" s="189">
        <f>F32+J32</f>
        <v>11</v>
      </c>
      <c r="M32" s="190">
        <v>22</v>
      </c>
      <c r="N32" s="195">
        <v>0</v>
      </c>
      <c r="O32" s="189">
        <v>16</v>
      </c>
      <c r="P32" s="190">
        <v>30</v>
      </c>
      <c r="Q32" s="191">
        <f t="shared" si="7"/>
        <v>9896</v>
      </c>
      <c r="R32" s="192">
        <f t="shared" si="8"/>
        <v>27</v>
      </c>
      <c r="S32" s="193">
        <v>28</v>
      </c>
    </row>
    <row r="33" spans="1:19" ht="12.75">
      <c r="A33" s="184" t="s">
        <v>16</v>
      </c>
      <c r="B33" s="185" t="s">
        <v>17</v>
      </c>
      <c r="C33" s="188"/>
      <c r="D33" s="187"/>
      <c r="E33" s="187"/>
      <c r="F33" s="185"/>
      <c r="G33" s="186"/>
      <c r="H33" s="187"/>
      <c r="I33" s="187"/>
      <c r="J33" s="185"/>
      <c r="K33" s="186">
        <v>0</v>
      </c>
      <c r="L33" s="189">
        <v>16</v>
      </c>
      <c r="M33" s="190">
        <v>31</v>
      </c>
      <c r="N33" s="188">
        <v>7252</v>
      </c>
      <c r="O33" s="189">
        <v>11</v>
      </c>
      <c r="P33" s="190">
        <v>23</v>
      </c>
      <c r="Q33" s="191">
        <f t="shared" si="7"/>
        <v>7252</v>
      </c>
      <c r="R33" s="192">
        <f t="shared" si="8"/>
        <v>27</v>
      </c>
      <c r="S33" s="193">
        <v>29</v>
      </c>
    </row>
    <row r="34" spans="1:20" ht="12.75">
      <c r="A34" s="196" t="s">
        <v>64</v>
      </c>
      <c r="B34" s="197" t="s">
        <v>32</v>
      </c>
      <c r="C34" s="198">
        <v>2731</v>
      </c>
      <c r="D34" s="199">
        <v>1600</v>
      </c>
      <c r="E34" s="200">
        <f>C34+D34</f>
        <v>4331</v>
      </c>
      <c r="F34" s="197">
        <v>5</v>
      </c>
      <c r="G34" s="196" t="s">
        <v>65</v>
      </c>
      <c r="H34" s="199">
        <v>0</v>
      </c>
      <c r="I34" s="199"/>
      <c r="J34" s="197">
        <v>7</v>
      </c>
      <c r="K34" s="201">
        <f aca="true" t="shared" si="9" ref="K34:L37">E34+I34</f>
        <v>4331</v>
      </c>
      <c r="L34" s="202">
        <f t="shared" si="9"/>
        <v>12</v>
      </c>
      <c r="M34" s="203">
        <v>26</v>
      </c>
      <c r="N34" s="204">
        <v>0</v>
      </c>
      <c r="O34" s="202">
        <v>16</v>
      </c>
      <c r="P34" s="203">
        <v>31</v>
      </c>
      <c r="Q34" s="191">
        <f t="shared" si="7"/>
        <v>4331</v>
      </c>
      <c r="R34" s="192">
        <f t="shared" si="8"/>
        <v>28</v>
      </c>
      <c r="S34" s="205">
        <v>30</v>
      </c>
      <c r="T34" s="79"/>
    </row>
    <row r="35" spans="1:19" ht="12.75">
      <c r="A35" s="184" t="s">
        <v>66</v>
      </c>
      <c r="B35" s="187" t="s">
        <v>17</v>
      </c>
      <c r="C35" s="187">
        <v>2274</v>
      </c>
      <c r="D35" s="187">
        <v>1300</v>
      </c>
      <c r="E35" s="194">
        <f>C35+D35</f>
        <v>3574</v>
      </c>
      <c r="F35" s="187">
        <v>6</v>
      </c>
      <c r="G35" s="187">
        <v>658</v>
      </c>
      <c r="H35" s="187">
        <v>400</v>
      </c>
      <c r="I35" s="187">
        <f>G35+H35</f>
        <v>1058</v>
      </c>
      <c r="J35" s="206">
        <v>7</v>
      </c>
      <c r="K35" s="186">
        <f t="shared" si="9"/>
        <v>4632</v>
      </c>
      <c r="L35" s="189">
        <f t="shared" si="9"/>
        <v>13</v>
      </c>
      <c r="M35" s="190">
        <v>27</v>
      </c>
      <c r="N35" s="195">
        <v>0</v>
      </c>
      <c r="O35" s="189">
        <v>16</v>
      </c>
      <c r="P35" s="190">
        <v>32</v>
      </c>
      <c r="Q35" s="191">
        <f t="shared" si="7"/>
        <v>4632</v>
      </c>
      <c r="R35" s="192">
        <f t="shared" si="8"/>
        <v>29</v>
      </c>
      <c r="S35" s="193">
        <v>31</v>
      </c>
    </row>
    <row r="36" spans="1:19" ht="12.75">
      <c r="A36" s="184" t="s">
        <v>31</v>
      </c>
      <c r="B36" s="187" t="s">
        <v>85</v>
      </c>
      <c r="C36" s="207" t="s">
        <v>65</v>
      </c>
      <c r="D36" s="187">
        <v>0</v>
      </c>
      <c r="E36" s="194"/>
      <c r="F36" s="187">
        <v>7</v>
      </c>
      <c r="G36" s="187">
        <v>1020</v>
      </c>
      <c r="H36" s="187">
        <v>500</v>
      </c>
      <c r="I36" s="187">
        <f>G36+H36</f>
        <v>1520</v>
      </c>
      <c r="J36" s="206">
        <v>6</v>
      </c>
      <c r="K36" s="186">
        <f t="shared" si="9"/>
        <v>1520</v>
      </c>
      <c r="L36" s="189">
        <f t="shared" si="9"/>
        <v>13</v>
      </c>
      <c r="M36" s="190">
        <v>28</v>
      </c>
      <c r="N36" s="195">
        <v>0</v>
      </c>
      <c r="O36" s="189">
        <v>16</v>
      </c>
      <c r="P36" s="190">
        <v>33</v>
      </c>
      <c r="Q36" s="191">
        <f t="shared" si="7"/>
        <v>1520</v>
      </c>
      <c r="R36" s="192">
        <f t="shared" si="8"/>
        <v>29</v>
      </c>
      <c r="S36" s="193">
        <v>32</v>
      </c>
    </row>
    <row r="37" spans="1:19" ht="12.75">
      <c r="A37" s="184" t="s">
        <v>67</v>
      </c>
      <c r="B37" s="187" t="s">
        <v>32</v>
      </c>
      <c r="C37" s="187">
        <v>2467</v>
      </c>
      <c r="D37" s="187">
        <v>1300</v>
      </c>
      <c r="E37" s="194">
        <f>C37+D37</f>
        <v>3767</v>
      </c>
      <c r="F37" s="187">
        <v>7</v>
      </c>
      <c r="G37" s="187" t="s">
        <v>65</v>
      </c>
      <c r="H37" s="187">
        <v>0</v>
      </c>
      <c r="I37" s="187"/>
      <c r="J37" s="206">
        <v>7</v>
      </c>
      <c r="K37" s="186">
        <f t="shared" si="9"/>
        <v>3767</v>
      </c>
      <c r="L37" s="189">
        <f t="shared" si="9"/>
        <v>14</v>
      </c>
      <c r="M37" s="190">
        <v>30</v>
      </c>
      <c r="N37" s="195">
        <v>0</v>
      </c>
      <c r="O37" s="189">
        <v>16</v>
      </c>
      <c r="P37" s="190">
        <v>34</v>
      </c>
      <c r="Q37" s="191">
        <f t="shared" si="7"/>
        <v>3767</v>
      </c>
      <c r="R37" s="192">
        <f t="shared" si="8"/>
        <v>30</v>
      </c>
      <c r="S37" s="193">
        <v>33</v>
      </c>
    </row>
    <row r="38" spans="1:19" ht="13.5" thickBot="1">
      <c r="A38" s="208" t="s">
        <v>35</v>
      </c>
      <c r="B38" s="209" t="s">
        <v>32</v>
      </c>
      <c r="C38" s="209"/>
      <c r="D38" s="209"/>
      <c r="E38" s="209"/>
      <c r="F38" s="209"/>
      <c r="G38" s="209"/>
      <c r="H38" s="209"/>
      <c r="I38" s="209"/>
      <c r="J38" s="210"/>
      <c r="K38" s="211">
        <v>0</v>
      </c>
      <c r="L38" s="212">
        <v>16</v>
      </c>
      <c r="M38" s="213">
        <v>31</v>
      </c>
      <c r="N38" s="214">
        <v>2219</v>
      </c>
      <c r="O38" s="202">
        <v>14</v>
      </c>
      <c r="P38" s="213">
        <v>27</v>
      </c>
      <c r="Q38" s="215">
        <f t="shared" si="7"/>
        <v>2219</v>
      </c>
      <c r="R38" s="216">
        <f t="shared" si="8"/>
        <v>30</v>
      </c>
      <c r="S38" s="217">
        <v>34</v>
      </c>
    </row>
    <row r="39" spans="1:19" s="218" customFormat="1" ht="12.75">
      <c r="A39" s="222" t="s">
        <v>86</v>
      </c>
      <c r="M39" s="219"/>
      <c r="O39" s="220"/>
      <c r="P39" s="219"/>
      <c r="R39" s="221"/>
      <c r="S39" s="219"/>
    </row>
    <row r="41" ht="12.75">
      <c r="A41" s="89" t="s">
        <v>84</v>
      </c>
    </row>
    <row r="42" spans="13:19" s="23" customFormat="1" ht="12.75">
      <c r="M42" s="51"/>
      <c r="P42" s="51"/>
      <c r="S42" s="51"/>
    </row>
    <row r="43" spans="13:19" s="23" customFormat="1" ht="12.75">
      <c r="M43" s="51"/>
      <c r="P43" s="51"/>
      <c r="S43" s="51"/>
    </row>
    <row r="44" spans="13:19" s="23" customFormat="1" ht="12.75">
      <c r="M44" s="51"/>
      <c r="P44" s="51"/>
      <c r="S44" s="51"/>
    </row>
    <row r="45" spans="13:19" s="23" customFormat="1" ht="12.75">
      <c r="M45" s="51"/>
      <c r="P45" s="51"/>
      <c r="S45" s="51"/>
    </row>
    <row r="46" spans="13:19" s="23" customFormat="1" ht="12.75">
      <c r="M46" s="51"/>
      <c r="P46" s="51"/>
      <c r="S46" s="51"/>
    </row>
    <row r="47" spans="13:19" s="23" customFormat="1" ht="12.75">
      <c r="M47" s="51"/>
      <c r="P47" s="51"/>
      <c r="S47" s="51"/>
    </row>
    <row r="48" spans="13:19" s="23" customFormat="1" ht="12.75">
      <c r="M48" s="51"/>
      <c r="P48" s="51"/>
      <c r="S48" s="51"/>
    </row>
    <row r="49" spans="13:19" s="23" customFormat="1" ht="12.75">
      <c r="M49" s="51"/>
      <c r="P49" s="51"/>
      <c r="S49" s="51"/>
    </row>
    <row r="50" spans="13:19" s="23" customFormat="1" ht="12.75">
      <c r="M50" s="51"/>
      <c r="P50" s="51"/>
      <c r="S50" s="51"/>
    </row>
    <row r="51" spans="13:19" s="23" customFormat="1" ht="12.75">
      <c r="M51" s="51"/>
      <c r="P51" s="51"/>
      <c r="S51" s="51"/>
    </row>
    <row r="52" spans="13:19" s="23" customFormat="1" ht="12.75">
      <c r="M52" s="51"/>
      <c r="P52" s="51"/>
      <c r="S52" s="51"/>
    </row>
    <row r="53" spans="13:19" s="23" customFormat="1" ht="12.75">
      <c r="M53" s="51"/>
      <c r="P53" s="51"/>
      <c r="S53" s="51"/>
    </row>
    <row r="54" spans="13:19" s="23" customFormat="1" ht="12.75">
      <c r="M54" s="51"/>
      <c r="P54" s="51"/>
      <c r="S54" s="51"/>
    </row>
    <row r="55" spans="13:19" s="23" customFormat="1" ht="12.75">
      <c r="M55" s="51"/>
      <c r="P55" s="51"/>
      <c r="S55" s="51"/>
    </row>
    <row r="56" spans="13:19" s="23" customFormat="1" ht="12.75">
      <c r="M56" s="51"/>
      <c r="P56" s="51"/>
      <c r="S56" s="51"/>
    </row>
    <row r="57" spans="13:19" s="23" customFormat="1" ht="12.75">
      <c r="M57" s="51"/>
      <c r="P57" s="51"/>
      <c r="S57" s="51"/>
    </row>
    <row r="58" spans="13:19" s="23" customFormat="1" ht="12.75">
      <c r="M58" s="51"/>
      <c r="P58" s="51"/>
      <c r="S58" s="51"/>
    </row>
    <row r="59" spans="13:19" s="23" customFormat="1" ht="12.75">
      <c r="M59" s="51"/>
      <c r="P59" s="51"/>
      <c r="S59" s="51"/>
    </row>
    <row r="60" spans="13:19" s="23" customFormat="1" ht="12.75">
      <c r="M60" s="51"/>
      <c r="P60" s="51"/>
      <c r="S60" s="51"/>
    </row>
    <row r="61" spans="13:19" s="23" customFormat="1" ht="12.75">
      <c r="M61" s="51"/>
      <c r="P61" s="51"/>
      <c r="S61" s="51"/>
    </row>
    <row r="62" spans="13:19" s="23" customFormat="1" ht="12.75">
      <c r="M62" s="51"/>
      <c r="P62" s="51"/>
      <c r="S62" s="51"/>
    </row>
    <row r="63" spans="13:19" s="23" customFormat="1" ht="12.75">
      <c r="M63" s="51"/>
      <c r="P63" s="51"/>
      <c r="S63" s="51"/>
    </row>
    <row r="64" spans="1:19" s="23" customFormat="1" ht="12.75">
      <c r="A64" s="22"/>
      <c r="M64" s="51"/>
      <c r="P64" s="51"/>
      <c r="S64" s="51"/>
    </row>
    <row r="65" spans="1:19" s="23" customFormat="1" ht="12.75">
      <c r="A65" s="22"/>
      <c r="M65" s="51"/>
      <c r="P65" s="51"/>
      <c r="S65" s="51"/>
    </row>
    <row r="66" spans="1:19" s="23" customFormat="1" ht="12.75">
      <c r="A66" s="22"/>
      <c r="M66" s="51"/>
      <c r="P66" s="51"/>
      <c r="S66" s="51"/>
    </row>
    <row r="67" spans="1:19" s="23" customFormat="1" ht="12.75">
      <c r="A67" s="22"/>
      <c r="M67" s="51"/>
      <c r="P67" s="51"/>
      <c r="S67" s="51"/>
    </row>
    <row r="68" spans="1:19" s="23" customFormat="1" ht="12.75">
      <c r="A68" s="22"/>
      <c r="M68" s="51"/>
      <c r="P68" s="51"/>
      <c r="S68" s="51"/>
    </row>
    <row r="69" spans="1:19" s="23" customFormat="1" ht="12.75">
      <c r="A69" s="22"/>
      <c r="M69" s="51"/>
      <c r="P69" s="51"/>
      <c r="S69" s="51"/>
    </row>
    <row r="70" spans="13:19" s="23" customFormat="1" ht="12.75">
      <c r="M70" s="51"/>
      <c r="P70" s="51"/>
      <c r="S70" s="51"/>
    </row>
    <row r="71" spans="13:19" s="23" customFormat="1" ht="12.75">
      <c r="M71" s="51"/>
      <c r="P71" s="51"/>
      <c r="S71" s="51"/>
    </row>
    <row r="72" spans="13:19" s="23" customFormat="1" ht="12.75">
      <c r="M72" s="51"/>
      <c r="P72" s="51"/>
      <c r="S72" s="51"/>
    </row>
    <row r="73" spans="13:19" s="23" customFormat="1" ht="12.75">
      <c r="M73" s="51"/>
      <c r="P73" s="51"/>
      <c r="S73" s="51"/>
    </row>
    <row r="74" spans="13:19" s="23" customFormat="1" ht="12.75">
      <c r="M74" s="51"/>
      <c r="P74" s="51"/>
      <c r="S74" s="51"/>
    </row>
    <row r="75" spans="13:19" s="23" customFormat="1" ht="12.75">
      <c r="M75" s="51"/>
      <c r="P75" s="51"/>
      <c r="S75" s="51"/>
    </row>
    <row r="76" spans="13:19" s="23" customFormat="1" ht="12.75">
      <c r="M76" s="51"/>
      <c r="P76" s="51"/>
      <c r="S76" s="51"/>
    </row>
    <row r="77" spans="13:19" s="23" customFormat="1" ht="12.75">
      <c r="M77" s="51"/>
      <c r="P77" s="51"/>
      <c r="S77" s="51"/>
    </row>
    <row r="78" spans="13:19" s="23" customFormat="1" ht="12.75">
      <c r="M78" s="51"/>
      <c r="P78" s="51"/>
      <c r="S78" s="51"/>
    </row>
    <row r="79" spans="13:19" s="23" customFormat="1" ht="12.75">
      <c r="M79" s="51"/>
      <c r="P79" s="51"/>
      <c r="S79" s="51"/>
    </row>
    <row r="80" spans="13:19" s="23" customFormat="1" ht="12.75">
      <c r="M80" s="51"/>
      <c r="P80" s="51"/>
      <c r="S80" s="51"/>
    </row>
    <row r="81" spans="13:19" s="23" customFormat="1" ht="12.75">
      <c r="M81" s="51"/>
      <c r="P81" s="51"/>
      <c r="S81" s="51"/>
    </row>
    <row r="82" spans="13:19" s="23" customFormat="1" ht="12.75">
      <c r="M82" s="51"/>
      <c r="P82" s="51"/>
      <c r="S82" s="51"/>
    </row>
    <row r="83" spans="13:19" s="23" customFormat="1" ht="12.75">
      <c r="M83" s="51"/>
      <c r="P83" s="51"/>
      <c r="S83" s="51"/>
    </row>
    <row r="84" spans="13:19" s="23" customFormat="1" ht="12.75">
      <c r="M84" s="51"/>
      <c r="P84" s="51"/>
      <c r="S84" s="51"/>
    </row>
    <row r="85" spans="13:19" s="23" customFormat="1" ht="12.75">
      <c r="M85" s="51"/>
      <c r="P85" s="51"/>
      <c r="S85" s="51"/>
    </row>
    <row r="86" spans="13:19" s="23" customFormat="1" ht="12.75">
      <c r="M86" s="51"/>
      <c r="P86" s="51"/>
      <c r="S86" s="51"/>
    </row>
    <row r="87" spans="13:19" s="23" customFormat="1" ht="12.75">
      <c r="M87" s="51"/>
      <c r="P87" s="51"/>
      <c r="S87" s="51"/>
    </row>
    <row r="88" spans="13:19" s="23" customFormat="1" ht="12.75">
      <c r="M88" s="51"/>
      <c r="P88" s="51"/>
      <c r="S88" s="51"/>
    </row>
    <row r="89" spans="13:19" s="23" customFormat="1" ht="12.75">
      <c r="M89" s="51"/>
      <c r="P89" s="51"/>
      <c r="S89" s="51"/>
    </row>
    <row r="90" spans="13:19" s="23" customFormat="1" ht="12.75">
      <c r="M90" s="51"/>
      <c r="P90" s="51"/>
      <c r="S90" s="51"/>
    </row>
    <row r="91" spans="13:19" s="23" customFormat="1" ht="12.75">
      <c r="M91" s="51"/>
      <c r="P91" s="51"/>
      <c r="S91" s="51"/>
    </row>
    <row r="92" spans="13:19" s="23" customFormat="1" ht="12.75">
      <c r="M92" s="51"/>
      <c r="P92" s="51"/>
      <c r="S92" s="51"/>
    </row>
    <row r="93" spans="13:19" s="23" customFormat="1" ht="12.75">
      <c r="M93" s="51"/>
      <c r="P93" s="51"/>
      <c r="S93" s="51"/>
    </row>
    <row r="94" spans="13:19" s="23" customFormat="1" ht="12.75">
      <c r="M94" s="51"/>
      <c r="P94" s="51"/>
      <c r="S94" s="51"/>
    </row>
    <row r="95" spans="13:19" s="23" customFormat="1" ht="12.75">
      <c r="M95" s="51"/>
      <c r="P95" s="51"/>
      <c r="S95" s="51"/>
    </row>
    <row r="96" spans="13:19" s="23" customFormat="1" ht="12.75">
      <c r="M96" s="51"/>
      <c r="P96" s="51"/>
      <c r="S96" s="51"/>
    </row>
    <row r="97" spans="13:19" s="23" customFormat="1" ht="12.75">
      <c r="M97" s="51"/>
      <c r="P97" s="51"/>
      <c r="S97" s="51"/>
    </row>
    <row r="98" spans="13:19" s="23" customFormat="1" ht="12.75">
      <c r="M98" s="51"/>
      <c r="P98" s="51"/>
      <c r="S98" s="51"/>
    </row>
    <row r="99" spans="13:19" s="23" customFormat="1" ht="12.75">
      <c r="M99" s="51"/>
      <c r="P99" s="51"/>
      <c r="S99" s="51"/>
    </row>
    <row r="100" spans="13:19" s="23" customFormat="1" ht="12.75">
      <c r="M100" s="51"/>
      <c r="P100" s="51"/>
      <c r="S100" s="51"/>
    </row>
    <row r="101" spans="13:19" s="23" customFormat="1" ht="12.75">
      <c r="M101" s="51"/>
      <c r="P101" s="51"/>
      <c r="S101" s="51"/>
    </row>
    <row r="102" spans="13:19" s="23" customFormat="1" ht="12.75">
      <c r="M102" s="51"/>
      <c r="P102" s="51"/>
      <c r="S102" s="51"/>
    </row>
    <row r="103" spans="13:19" s="23" customFormat="1" ht="12.75">
      <c r="M103" s="51"/>
      <c r="P103" s="51"/>
      <c r="S103" s="51"/>
    </row>
    <row r="104" spans="13:19" s="23" customFormat="1" ht="12.75">
      <c r="M104" s="51"/>
      <c r="P104" s="51"/>
      <c r="S104" s="51"/>
    </row>
    <row r="105" spans="13:19" s="23" customFormat="1" ht="12.75">
      <c r="M105" s="51"/>
      <c r="P105" s="51"/>
      <c r="S105" s="51"/>
    </row>
    <row r="106" spans="13:19" s="23" customFormat="1" ht="12.75">
      <c r="M106" s="51"/>
      <c r="P106" s="51"/>
      <c r="S106" s="51"/>
    </row>
    <row r="107" spans="13:19" s="23" customFormat="1" ht="12.75">
      <c r="M107" s="51"/>
      <c r="P107" s="51"/>
      <c r="S107" s="51"/>
    </row>
    <row r="108" spans="13:19" s="23" customFormat="1" ht="12.75">
      <c r="M108" s="51"/>
      <c r="P108" s="51"/>
      <c r="S108" s="51"/>
    </row>
    <row r="109" spans="13:19" s="23" customFormat="1" ht="12.75">
      <c r="M109" s="51"/>
      <c r="P109" s="51"/>
      <c r="S109" s="51"/>
    </row>
    <row r="110" spans="13:19" s="23" customFormat="1" ht="12.75">
      <c r="M110" s="51"/>
      <c r="P110" s="51"/>
      <c r="S110" s="51"/>
    </row>
    <row r="111" spans="13:19" s="23" customFormat="1" ht="12.75">
      <c r="M111" s="51"/>
      <c r="P111" s="51"/>
      <c r="S111" s="51"/>
    </row>
    <row r="112" spans="13:19" s="23" customFormat="1" ht="12.75">
      <c r="M112" s="51"/>
      <c r="P112" s="51"/>
      <c r="S112" s="51"/>
    </row>
    <row r="113" spans="13:19" s="23" customFormat="1" ht="12.75">
      <c r="M113" s="51"/>
      <c r="P113" s="51"/>
      <c r="S113" s="51"/>
    </row>
    <row r="114" spans="13:19" s="23" customFormat="1" ht="12.75">
      <c r="M114" s="51"/>
      <c r="P114" s="51"/>
      <c r="S114" s="51"/>
    </row>
    <row r="115" spans="13:19" s="23" customFormat="1" ht="12.75">
      <c r="M115" s="51"/>
      <c r="P115" s="51"/>
      <c r="S115" s="51"/>
    </row>
    <row r="116" spans="13:19" s="23" customFormat="1" ht="12.75">
      <c r="M116" s="51"/>
      <c r="P116" s="51"/>
      <c r="S116" s="51"/>
    </row>
    <row r="117" spans="13:19" s="23" customFormat="1" ht="12.75">
      <c r="M117" s="51"/>
      <c r="P117" s="51"/>
      <c r="S117" s="51"/>
    </row>
    <row r="118" spans="13:19" s="23" customFormat="1" ht="12.75">
      <c r="M118" s="51"/>
      <c r="P118" s="51"/>
      <c r="S118" s="51"/>
    </row>
    <row r="119" spans="13:19" s="23" customFormat="1" ht="12.75">
      <c r="M119" s="51"/>
      <c r="P119" s="51"/>
      <c r="S119" s="51"/>
    </row>
    <row r="120" spans="13:19" s="23" customFormat="1" ht="12.75">
      <c r="M120" s="51"/>
      <c r="P120" s="51"/>
      <c r="S120" s="51"/>
    </row>
    <row r="121" spans="13:19" s="23" customFormat="1" ht="12.75">
      <c r="M121" s="51"/>
      <c r="P121" s="51"/>
      <c r="S121" s="51"/>
    </row>
    <row r="122" spans="13:19" s="23" customFormat="1" ht="12.75">
      <c r="M122" s="51"/>
      <c r="P122" s="51"/>
      <c r="S122" s="51"/>
    </row>
    <row r="123" spans="13:19" s="23" customFormat="1" ht="12.75">
      <c r="M123" s="51"/>
      <c r="P123" s="51"/>
      <c r="S123" s="51"/>
    </row>
    <row r="124" spans="13:19" s="23" customFormat="1" ht="12.75">
      <c r="M124" s="51"/>
      <c r="P124" s="51"/>
      <c r="S124" s="51"/>
    </row>
    <row r="125" spans="13:19" s="23" customFormat="1" ht="12.75">
      <c r="M125" s="51"/>
      <c r="P125" s="51"/>
      <c r="S125" s="51"/>
    </row>
    <row r="126" spans="13:19" s="23" customFormat="1" ht="12.75">
      <c r="M126" s="51"/>
      <c r="P126" s="51"/>
      <c r="S126" s="51"/>
    </row>
    <row r="127" spans="13:19" s="23" customFormat="1" ht="12.75">
      <c r="M127" s="51"/>
      <c r="P127" s="51"/>
      <c r="S127" s="51"/>
    </row>
    <row r="128" spans="13:19" s="23" customFormat="1" ht="12.75">
      <c r="M128" s="51"/>
      <c r="P128" s="51"/>
      <c r="S128" s="51"/>
    </row>
    <row r="129" spans="13:19" s="23" customFormat="1" ht="12.75">
      <c r="M129" s="51"/>
      <c r="P129" s="51"/>
      <c r="S129" s="51"/>
    </row>
    <row r="130" spans="13:19" s="23" customFormat="1" ht="12.75">
      <c r="M130" s="51"/>
      <c r="P130" s="51"/>
      <c r="S130" s="51"/>
    </row>
    <row r="131" spans="13:19" s="23" customFormat="1" ht="12.75">
      <c r="M131" s="51"/>
      <c r="P131" s="51"/>
      <c r="S131" s="51"/>
    </row>
    <row r="132" spans="13:19" s="23" customFormat="1" ht="12.75">
      <c r="M132" s="51"/>
      <c r="P132" s="51"/>
      <c r="S132" s="51"/>
    </row>
    <row r="133" spans="13:19" s="23" customFormat="1" ht="12.75">
      <c r="M133" s="51"/>
      <c r="P133" s="51"/>
      <c r="S133" s="51"/>
    </row>
    <row r="134" spans="13:19" s="23" customFormat="1" ht="12.75">
      <c r="M134" s="51"/>
      <c r="P134" s="51"/>
      <c r="S134" s="51"/>
    </row>
    <row r="135" spans="13:19" s="23" customFormat="1" ht="12.75">
      <c r="M135" s="51"/>
      <c r="P135" s="51"/>
      <c r="S135" s="51"/>
    </row>
    <row r="136" spans="13:19" s="23" customFormat="1" ht="12.75">
      <c r="M136" s="51"/>
      <c r="P136" s="51"/>
      <c r="S136" s="51"/>
    </row>
    <row r="137" spans="13:19" s="23" customFormat="1" ht="12.75">
      <c r="M137" s="51"/>
      <c r="P137" s="51"/>
      <c r="S137" s="51"/>
    </row>
    <row r="138" spans="13:19" s="23" customFormat="1" ht="12.75">
      <c r="M138" s="51"/>
      <c r="P138" s="51"/>
      <c r="S138" s="51"/>
    </row>
    <row r="139" spans="13:19" s="23" customFormat="1" ht="12.75">
      <c r="M139" s="51"/>
      <c r="P139" s="51"/>
      <c r="S139" s="51"/>
    </row>
    <row r="140" spans="13:19" s="23" customFormat="1" ht="12.75">
      <c r="M140" s="51"/>
      <c r="P140" s="51"/>
      <c r="S140" s="51"/>
    </row>
    <row r="141" spans="13:19" s="23" customFormat="1" ht="12.75">
      <c r="M141" s="51"/>
      <c r="P141" s="51"/>
      <c r="S141" s="51"/>
    </row>
    <row r="142" spans="13:19" s="23" customFormat="1" ht="12.75">
      <c r="M142" s="51"/>
      <c r="P142" s="51"/>
      <c r="S142" s="51"/>
    </row>
    <row r="143" spans="13:19" s="23" customFormat="1" ht="12.75">
      <c r="M143" s="51"/>
      <c r="P143" s="51"/>
      <c r="S143" s="51"/>
    </row>
    <row r="144" spans="13:19" s="23" customFormat="1" ht="12.75">
      <c r="M144" s="51"/>
      <c r="P144" s="51"/>
      <c r="S144" s="51"/>
    </row>
    <row r="145" spans="13:19" s="23" customFormat="1" ht="12.75">
      <c r="M145" s="51"/>
      <c r="P145" s="51"/>
      <c r="S145" s="51"/>
    </row>
    <row r="146" spans="13:19" s="23" customFormat="1" ht="12.75">
      <c r="M146" s="51"/>
      <c r="P146" s="51"/>
      <c r="S146" s="51"/>
    </row>
    <row r="147" spans="13:19" s="23" customFormat="1" ht="12.75">
      <c r="M147" s="51"/>
      <c r="P147" s="51"/>
      <c r="S147" s="51"/>
    </row>
    <row r="148" spans="13:19" s="23" customFormat="1" ht="12.75">
      <c r="M148" s="51"/>
      <c r="P148" s="51"/>
      <c r="S148" s="51"/>
    </row>
    <row r="149" spans="13:19" s="23" customFormat="1" ht="12.75">
      <c r="M149" s="51"/>
      <c r="P149" s="51"/>
      <c r="S149" s="51"/>
    </row>
    <row r="150" spans="13:19" s="23" customFormat="1" ht="12.75">
      <c r="M150" s="51"/>
      <c r="P150" s="51"/>
      <c r="S150" s="51"/>
    </row>
    <row r="151" spans="13:19" s="23" customFormat="1" ht="12.75">
      <c r="M151" s="51"/>
      <c r="P151" s="51"/>
      <c r="S151" s="51"/>
    </row>
    <row r="152" spans="13:19" s="23" customFormat="1" ht="12.75">
      <c r="M152" s="51"/>
      <c r="P152" s="51"/>
      <c r="S152" s="51"/>
    </row>
    <row r="153" spans="13:19" s="23" customFormat="1" ht="12.75">
      <c r="M153" s="51"/>
      <c r="P153" s="51"/>
      <c r="S153" s="51"/>
    </row>
    <row r="154" spans="13:19" s="23" customFormat="1" ht="12.75">
      <c r="M154" s="51"/>
      <c r="P154" s="51"/>
      <c r="S154" s="51"/>
    </row>
    <row r="155" spans="13:19" s="23" customFormat="1" ht="12.75">
      <c r="M155" s="51"/>
      <c r="P155" s="51"/>
      <c r="S155" s="51"/>
    </row>
    <row r="156" spans="13:19" s="23" customFormat="1" ht="12.75">
      <c r="M156" s="51"/>
      <c r="P156" s="51"/>
      <c r="S156" s="51"/>
    </row>
    <row r="157" spans="13:19" s="23" customFormat="1" ht="12.75">
      <c r="M157" s="51"/>
      <c r="P157" s="51"/>
      <c r="S157" s="51"/>
    </row>
    <row r="158" spans="13:19" s="23" customFormat="1" ht="12.75">
      <c r="M158" s="51"/>
      <c r="P158" s="51"/>
      <c r="S158" s="51"/>
    </row>
    <row r="159" spans="13:19" s="23" customFormat="1" ht="12.75">
      <c r="M159" s="51"/>
      <c r="P159" s="51"/>
      <c r="S159" s="51"/>
    </row>
    <row r="160" spans="13:19" s="23" customFormat="1" ht="12.75">
      <c r="M160" s="51"/>
      <c r="P160" s="51"/>
      <c r="S160" s="51"/>
    </row>
    <row r="161" spans="13:19" s="23" customFormat="1" ht="12.75">
      <c r="M161" s="51"/>
      <c r="P161" s="51"/>
      <c r="S161" s="51"/>
    </row>
    <row r="162" spans="13:19" s="23" customFormat="1" ht="12.75">
      <c r="M162" s="51"/>
      <c r="P162" s="51"/>
      <c r="S162" s="51"/>
    </row>
    <row r="163" spans="13:19" s="23" customFormat="1" ht="12.75">
      <c r="M163" s="51"/>
      <c r="P163" s="51"/>
      <c r="S163" s="51"/>
    </row>
    <row r="164" spans="13:19" s="23" customFormat="1" ht="12.75">
      <c r="M164" s="51"/>
      <c r="P164" s="51"/>
      <c r="S164" s="51"/>
    </row>
    <row r="165" spans="13:19" s="23" customFormat="1" ht="12.75">
      <c r="M165" s="51"/>
      <c r="P165" s="51"/>
      <c r="S165" s="51"/>
    </row>
    <row r="166" spans="13:19" s="23" customFormat="1" ht="12.75">
      <c r="M166" s="51"/>
      <c r="P166" s="51"/>
      <c r="S166" s="51"/>
    </row>
    <row r="167" spans="13:19" s="23" customFormat="1" ht="12.75">
      <c r="M167" s="51"/>
      <c r="P167" s="51"/>
      <c r="S167" s="51"/>
    </row>
    <row r="168" spans="13:19" s="23" customFormat="1" ht="12.75">
      <c r="M168" s="51"/>
      <c r="P168" s="51"/>
      <c r="S168" s="51"/>
    </row>
    <row r="169" spans="13:19" s="23" customFormat="1" ht="12.75">
      <c r="M169" s="51"/>
      <c r="P169" s="51"/>
      <c r="S169" s="51"/>
    </row>
    <row r="170" spans="13:19" s="23" customFormat="1" ht="12.75">
      <c r="M170" s="51"/>
      <c r="P170" s="51"/>
      <c r="S170" s="51"/>
    </row>
    <row r="171" spans="13:19" s="23" customFormat="1" ht="12.75">
      <c r="M171" s="51"/>
      <c r="P171" s="51"/>
      <c r="S171" s="51"/>
    </row>
    <row r="172" spans="13:19" s="23" customFormat="1" ht="12.75">
      <c r="M172" s="51"/>
      <c r="P172" s="51"/>
      <c r="S172" s="51"/>
    </row>
    <row r="173" spans="13:19" s="23" customFormat="1" ht="12.75">
      <c r="M173" s="51"/>
      <c r="P173" s="51"/>
      <c r="S173" s="51"/>
    </row>
    <row r="174" spans="13:19" s="23" customFormat="1" ht="12.75">
      <c r="M174" s="51"/>
      <c r="P174" s="51"/>
      <c r="S174" s="51"/>
    </row>
    <row r="175" spans="13:19" s="23" customFormat="1" ht="12.75">
      <c r="M175" s="51"/>
      <c r="P175" s="51"/>
      <c r="S175" s="51"/>
    </row>
    <row r="176" spans="13:19" s="23" customFormat="1" ht="12.75">
      <c r="M176" s="51"/>
      <c r="P176" s="51"/>
      <c r="S176" s="51"/>
    </row>
    <row r="177" spans="13:19" s="23" customFormat="1" ht="12.75">
      <c r="M177" s="51"/>
      <c r="P177" s="51"/>
      <c r="S177" s="51"/>
    </row>
    <row r="178" spans="13:19" s="23" customFormat="1" ht="12.75">
      <c r="M178" s="51"/>
      <c r="P178" s="51"/>
      <c r="S178" s="51"/>
    </row>
    <row r="179" spans="13:19" s="23" customFormat="1" ht="12.75">
      <c r="M179" s="51"/>
      <c r="P179" s="51"/>
      <c r="S179" s="51"/>
    </row>
    <row r="180" spans="13:19" s="23" customFormat="1" ht="12.75">
      <c r="M180" s="51"/>
      <c r="P180" s="51"/>
      <c r="S180" s="51"/>
    </row>
    <row r="181" spans="13:19" s="23" customFormat="1" ht="12.75">
      <c r="M181" s="51"/>
      <c r="P181" s="51"/>
      <c r="S181" s="51"/>
    </row>
    <row r="182" spans="13:19" s="23" customFormat="1" ht="12.75">
      <c r="M182" s="51"/>
      <c r="P182" s="51"/>
      <c r="S182" s="51"/>
    </row>
    <row r="183" spans="13:19" s="23" customFormat="1" ht="12.75">
      <c r="M183" s="51"/>
      <c r="P183" s="51"/>
      <c r="S183" s="51"/>
    </row>
    <row r="184" spans="13:19" s="23" customFormat="1" ht="12.75">
      <c r="M184" s="51"/>
      <c r="P184" s="51"/>
      <c r="S184" s="51"/>
    </row>
    <row r="185" spans="13:19" s="23" customFormat="1" ht="12.75">
      <c r="M185" s="51"/>
      <c r="P185" s="51"/>
      <c r="S185" s="51"/>
    </row>
    <row r="186" spans="13:19" s="23" customFormat="1" ht="12.75">
      <c r="M186" s="51"/>
      <c r="P186" s="51"/>
      <c r="S186" s="51"/>
    </row>
    <row r="187" spans="13:19" s="23" customFormat="1" ht="12.75">
      <c r="M187" s="51"/>
      <c r="P187" s="51"/>
      <c r="S187" s="51"/>
    </row>
    <row r="188" spans="13:19" s="23" customFormat="1" ht="12.75">
      <c r="M188" s="51"/>
      <c r="P188" s="51"/>
      <c r="S188" s="51"/>
    </row>
    <row r="189" spans="13:19" s="23" customFormat="1" ht="12.75">
      <c r="M189" s="51"/>
      <c r="P189" s="51"/>
      <c r="S189" s="51"/>
    </row>
    <row r="190" spans="13:19" s="23" customFormat="1" ht="12.75">
      <c r="M190" s="51"/>
      <c r="P190" s="51"/>
      <c r="S190" s="51"/>
    </row>
    <row r="191" spans="13:19" s="23" customFormat="1" ht="12.75">
      <c r="M191" s="51"/>
      <c r="P191" s="51"/>
      <c r="S191" s="51"/>
    </row>
    <row r="192" spans="13:19" s="23" customFormat="1" ht="12.75">
      <c r="M192" s="51"/>
      <c r="P192" s="51"/>
      <c r="S192" s="51"/>
    </row>
    <row r="193" spans="13:19" s="23" customFormat="1" ht="12.75">
      <c r="M193" s="51"/>
      <c r="P193" s="51"/>
      <c r="S193" s="51"/>
    </row>
    <row r="194" spans="13:19" s="23" customFormat="1" ht="12.75">
      <c r="M194" s="51"/>
      <c r="P194" s="51"/>
      <c r="S194" s="51"/>
    </row>
    <row r="195" spans="13:19" s="23" customFormat="1" ht="12.75">
      <c r="M195" s="51"/>
      <c r="P195" s="51"/>
      <c r="S195" s="51"/>
    </row>
    <row r="196" spans="13:19" s="23" customFormat="1" ht="12.75">
      <c r="M196" s="51"/>
      <c r="P196" s="51"/>
      <c r="S196" s="51"/>
    </row>
    <row r="197" spans="13:19" s="23" customFormat="1" ht="12.75">
      <c r="M197" s="51"/>
      <c r="P197" s="51"/>
      <c r="S197" s="51"/>
    </row>
    <row r="198" spans="13:19" s="23" customFormat="1" ht="12.75">
      <c r="M198" s="51"/>
      <c r="P198" s="51"/>
      <c r="S198" s="51"/>
    </row>
    <row r="199" spans="13:19" s="23" customFormat="1" ht="12.75">
      <c r="M199" s="51"/>
      <c r="P199" s="51"/>
      <c r="S199" s="51"/>
    </row>
    <row r="200" spans="13:19" s="23" customFormat="1" ht="12.75">
      <c r="M200" s="51"/>
      <c r="P200" s="51"/>
      <c r="S200" s="51"/>
    </row>
    <row r="201" spans="13:19" s="23" customFormat="1" ht="12.75">
      <c r="M201" s="51"/>
      <c r="P201" s="51"/>
      <c r="S201" s="51"/>
    </row>
    <row r="202" spans="13:19" s="23" customFormat="1" ht="12.75">
      <c r="M202" s="51"/>
      <c r="P202" s="51"/>
      <c r="S202" s="51"/>
    </row>
    <row r="203" spans="13:19" s="23" customFormat="1" ht="12.75">
      <c r="M203" s="51"/>
      <c r="P203" s="51"/>
      <c r="S203" s="51"/>
    </row>
    <row r="204" spans="13:19" s="23" customFormat="1" ht="12.75">
      <c r="M204" s="51"/>
      <c r="P204" s="51"/>
      <c r="S204" s="51"/>
    </row>
    <row r="205" spans="13:19" s="23" customFormat="1" ht="12.75">
      <c r="M205" s="51"/>
      <c r="P205" s="51"/>
      <c r="S205" s="51"/>
    </row>
    <row r="206" spans="13:19" s="23" customFormat="1" ht="12.75">
      <c r="M206" s="51"/>
      <c r="P206" s="51"/>
      <c r="S206" s="51"/>
    </row>
    <row r="207" spans="13:19" s="23" customFormat="1" ht="12.75">
      <c r="M207" s="51"/>
      <c r="P207" s="51"/>
      <c r="S207" s="51"/>
    </row>
    <row r="208" spans="13:19" s="23" customFormat="1" ht="12.75">
      <c r="M208" s="51"/>
      <c r="P208" s="51"/>
      <c r="S208" s="51"/>
    </row>
    <row r="209" spans="13:19" s="23" customFormat="1" ht="12.75">
      <c r="M209" s="51"/>
      <c r="P209" s="51"/>
      <c r="S209" s="51"/>
    </row>
    <row r="210" spans="13:19" s="23" customFormat="1" ht="12.75">
      <c r="M210" s="51"/>
      <c r="P210" s="51"/>
      <c r="S210" s="51"/>
    </row>
    <row r="211" spans="13:19" s="23" customFormat="1" ht="12.75">
      <c r="M211" s="51"/>
      <c r="P211" s="51"/>
      <c r="S211" s="51"/>
    </row>
    <row r="212" spans="13:19" s="23" customFormat="1" ht="12.75">
      <c r="M212" s="51"/>
      <c r="P212" s="51"/>
      <c r="S212" s="51"/>
    </row>
    <row r="213" spans="13:19" s="23" customFormat="1" ht="12.75">
      <c r="M213" s="51"/>
      <c r="P213" s="51"/>
      <c r="S213" s="51"/>
    </row>
    <row r="214" spans="13:19" s="23" customFormat="1" ht="12.75">
      <c r="M214" s="51"/>
      <c r="P214" s="51"/>
      <c r="S214" s="51"/>
    </row>
    <row r="215" spans="13:19" s="23" customFormat="1" ht="12.75">
      <c r="M215" s="51"/>
      <c r="P215" s="51"/>
      <c r="S215" s="51"/>
    </row>
    <row r="216" spans="13:19" s="23" customFormat="1" ht="12.75">
      <c r="M216" s="51"/>
      <c r="P216" s="51"/>
      <c r="S216" s="51"/>
    </row>
    <row r="217" spans="13:19" s="23" customFormat="1" ht="12.75">
      <c r="M217" s="51"/>
      <c r="P217" s="51"/>
      <c r="S217" s="51"/>
    </row>
    <row r="218" spans="13:19" s="23" customFormat="1" ht="12.75">
      <c r="M218" s="51"/>
      <c r="P218" s="51"/>
      <c r="S218" s="51"/>
    </row>
    <row r="219" spans="13:19" s="23" customFormat="1" ht="12.75">
      <c r="M219" s="51"/>
      <c r="P219" s="51"/>
      <c r="S219" s="51"/>
    </row>
    <row r="220" spans="13:19" s="23" customFormat="1" ht="12.75">
      <c r="M220" s="51"/>
      <c r="P220" s="51"/>
      <c r="S220" s="51"/>
    </row>
    <row r="221" spans="13:19" s="23" customFormat="1" ht="12.75">
      <c r="M221" s="51"/>
      <c r="P221" s="51"/>
      <c r="S221" s="51"/>
    </row>
    <row r="222" spans="13:19" s="23" customFormat="1" ht="12.75">
      <c r="M222" s="51"/>
      <c r="P222" s="51"/>
      <c r="S222" s="51"/>
    </row>
    <row r="223" spans="13:19" s="23" customFormat="1" ht="12.75">
      <c r="M223" s="51"/>
      <c r="P223" s="51"/>
      <c r="S223" s="51"/>
    </row>
    <row r="224" spans="13:19" s="23" customFormat="1" ht="12.75">
      <c r="M224" s="51"/>
      <c r="P224" s="51"/>
      <c r="S224" s="51"/>
    </row>
    <row r="225" spans="13:19" s="23" customFormat="1" ht="12.75">
      <c r="M225" s="51"/>
      <c r="P225" s="51"/>
      <c r="S225" s="51"/>
    </row>
    <row r="226" spans="13:19" s="23" customFormat="1" ht="12.75">
      <c r="M226" s="51"/>
      <c r="P226" s="51"/>
      <c r="S226" s="51"/>
    </row>
    <row r="227" spans="13:19" s="23" customFormat="1" ht="12.75">
      <c r="M227" s="51"/>
      <c r="P227" s="51"/>
      <c r="S227" s="51"/>
    </row>
    <row r="228" spans="13:19" s="23" customFormat="1" ht="12.75">
      <c r="M228" s="51"/>
      <c r="P228" s="51"/>
      <c r="S228" s="51"/>
    </row>
    <row r="229" spans="13:19" s="23" customFormat="1" ht="12.75">
      <c r="M229" s="51"/>
      <c r="P229" s="51"/>
      <c r="S229" s="51"/>
    </row>
    <row r="230" spans="13:19" s="23" customFormat="1" ht="12.75">
      <c r="M230" s="51"/>
      <c r="P230" s="51"/>
      <c r="S230" s="51"/>
    </row>
    <row r="231" spans="13:19" s="23" customFormat="1" ht="12.75">
      <c r="M231" s="51"/>
      <c r="P231" s="51"/>
      <c r="S231" s="51"/>
    </row>
    <row r="232" spans="13:19" s="23" customFormat="1" ht="12.75">
      <c r="M232" s="51"/>
      <c r="P232" s="51"/>
      <c r="S232" s="51"/>
    </row>
    <row r="233" spans="13:19" s="23" customFormat="1" ht="12.75">
      <c r="M233" s="51"/>
      <c r="P233" s="51"/>
      <c r="S233" s="51"/>
    </row>
    <row r="234" spans="13:19" s="23" customFormat="1" ht="12.75">
      <c r="M234" s="51"/>
      <c r="P234" s="51"/>
      <c r="S234" s="51"/>
    </row>
    <row r="235" spans="13:19" s="23" customFormat="1" ht="12.75">
      <c r="M235" s="51"/>
      <c r="P235" s="51"/>
      <c r="S235" s="51"/>
    </row>
    <row r="236" spans="13:19" s="23" customFormat="1" ht="12.75">
      <c r="M236" s="51"/>
      <c r="P236" s="51"/>
      <c r="S236" s="51"/>
    </row>
    <row r="237" spans="13:19" s="23" customFormat="1" ht="12.75">
      <c r="M237" s="51"/>
      <c r="P237" s="51"/>
      <c r="S237" s="51"/>
    </row>
    <row r="238" spans="13:19" s="23" customFormat="1" ht="12.75">
      <c r="M238" s="51"/>
      <c r="P238" s="51"/>
      <c r="S238" s="51"/>
    </row>
    <row r="239" spans="13:19" s="23" customFormat="1" ht="12.75">
      <c r="M239" s="51"/>
      <c r="P239" s="51"/>
      <c r="S239" s="51"/>
    </row>
    <row r="240" spans="13:19" s="23" customFormat="1" ht="12.75">
      <c r="M240" s="51"/>
      <c r="P240" s="51"/>
      <c r="S240" s="51"/>
    </row>
    <row r="241" spans="13:19" s="23" customFormat="1" ht="12.75">
      <c r="M241" s="51"/>
      <c r="P241" s="51"/>
      <c r="S241" s="51"/>
    </row>
    <row r="242" spans="13:19" s="23" customFormat="1" ht="12.75">
      <c r="M242" s="51"/>
      <c r="P242" s="51"/>
      <c r="S242" s="51"/>
    </row>
    <row r="243" spans="13:19" s="23" customFormat="1" ht="12.75">
      <c r="M243" s="51"/>
      <c r="P243" s="51"/>
      <c r="S243" s="51"/>
    </row>
    <row r="244" spans="13:19" s="23" customFormat="1" ht="12.75">
      <c r="M244" s="51"/>
      <c r="P244" s="51"/>
      <c r="S244" s="51"/>
    </row>
    <row r="245" spans="13:19" s="23" customFormat="1" ht="12.75">
      <c r="M245" s="51"/>
      <c r="P245" s="51"/>
      <c r="S245" s="51"/>
    </row>
    <row r="246" spans="13:19" s="23" customFormat="1" ht="12.75">
      <c r="M246" s="51"/>
      <c r="P246" s="51"/>
      <c r="S246" s="51"/>
    </row>
    <row r="247" spans="13:19" s="23" customFormat="1" ht="12.75">
      <c r="M247" s="51"/>
      <c r="P247" s="51"/>
      <c r="S247" s="51"/>
    </row>
    <row r="248" spans="13:19" s="23" customFormat="1" ht="12.75">
      <c r="M248" s="51"/>
      <c r="P248" s="51"/>
      <c r="S248" s="51"/>
    </row>
    <row r="249" spans="13:19" s="23" customFormat="1" ht="12.75">
      <c r="M249" s="51"/>
      <c r="P249" s="51"/>
      <c r="S249" s="51"/>
    </row>
    <row r="250" spans="13:19" s="23" customFormat="1" ht="12.75">
      <c r="M250" s="51"/>
      <c r="P250" s="51"/>
      <c r="S250" s="51"/>
    </row>
    <row r="251" spans="13:19" s="23" customFormat="1" ht="12.75">
      <c r="M251" s="51"/>
      <c r="P251" s="51"/>
      <c r="S251" s="51"/>
    </row>
    <row r="252" spans="13:19" s="23" customFormat="1" ht="12.75">
      <c r="M252" s="51"/>
      <c r="P252" s="51"/>
      <c r="S252" s="51"/>
    </row>
    <row r="253" spans="13:19" s="23" customFormat="1" ht="12.75">
      <c r="M253" s="51"/>
      <c r="P253" s="51"/>
      <c r="S253" s="51"/>
    </row>
    <row r="254" spans="13:19" s="23" customFormat="1" ht="12.75">
      <c r="M254" s="51"/>
      <c r="P254" s="51"/>
      <c r="S254" s="51"/>
    </row>
    <row r="255" spans="13:19" s="23" customFormat="1" ht="12.75">
      <c r="M255" s="51"/>
      <c r="P255" s="51"/>
      <c r="S255" s="51"/>
    </row>
    <row r="256" spans="13:19" s="23" customFormat="1" ht="12.75">
      <c r="M256" s="51"/>
      <c r="P256" s="51"/>
      <c r="S256" s="51"/>
    </row>
    <row r="257" spans="13:19" s="23" customFormat="1" ht="12.75">
      <c r="M257" s="51"/>
      <c r="P257" s="51"/>
      <c r="S257" s="51"/>
    </row>
    <row r="258" spans="13:19" s="23" customFormat="1" ht="12.75">
      <c r="M258" s="51"/>
      <c r="P258" s="51"/>
      <c r="S258" s="51"/>
    </row>
    <row r="259" spans="13:19" s="23" customFormat="1" ht="12.75">
      <c r="M259" s="51"/>
      <c r="P259" s="51"/>
      <c r="S259" s="51"/>
    </row>
    <row r="260" spans="13:19" s="23" customFormat="1" ht="12.75">
      <c r="M260" s="51"/>
      <c r="P260" s="51"/>
      <c r="S260" s="51"/>
    </row>
    <row r="261" spans="13:19" s="23" customFormat="1" ht="12.75">
      <c r="M261" s="51"/>
      <c r="P261" s="51"/>
      <c r="S261" s="51"/>
    </row>
    <row r="262" spans="13:19" s="23" customFormat="1" ht="12.75">
      <c r="M262" s="51"/>
      <c r="P262" s="51"/>
      <c r="S262" s="51"/>
    </row>
    <row r="263" spans="13:19" s="23" customFormat="1" ht="12.75">
      <c r="M263" s="51"/>
      <c r="P263" s="51"/>
      <c r="S263" s="51"/>
    </row>
    <row r="264" spans="13:19" s="23" customFormat="1" ht="12.75">
      <c r="M264" s="51"/>
      <c r="P264" s="51"/>
      <c r="S264" s="51"/>
    </row>
    <row r="265" spans="13:19" s="23" customFormat="1" ht="12.75">
      <c r="M265" s="51"/>
      <c r="P265" s="51"/>
      <c r="S265" s="51"/>
    </row>
    <row r="266" spans="13:19" s="23" customFormat="1" ht="12.75">
      <c r="M266" s="51"/>
      <c r="P266" s="51"/>
      <c r="S266" s="51"/>
    </row>
    <row r="267" spans="13:19" s="23" customFormat="1" ht="12.75">
      <c r="M267" s="51"/>
      <c r="P267" s="51"/>
      <c r="S267" s="51"/>
    </row>
    <row r="268" spans="13:19" s="23" customFormat="1" ht="12.75">
      <c r="M268" s="51"/>
      <c r="P268" s="51"/>
      <c r="S268" s="51"/>
    </row>
    <row r="269" spans="13:19" s="23" customFormat="1" ht="12.75">
      <c r="M269" s="51"/>
      <c r="P269" s="51"/>
      <c r="S269" s="51"/>
    </row>
    <row r="270" spans="13:19" s="23" customFormat="1" ht="12.75">
      <c r="M270" s="51"/>
      <c r="P270" s="51"/>
      <c r="S270" s="51"/>
    </row>
    <row r="271" spans="13:19" s="23" customFormat="1" ht="12.75">
      <c r="M271" s="51"/>
      <c r="P271" s="51"/>
      <c r="S271" s="51"/>
    </row>
    <row r="272" spans="13:19" s="23" customFormat="1" ht="12.75">
      <c r="M272" s="51"/>
      <c r="P272" s="51"/>
      <c r="S272" s="51"/>
    </row>
    <row r="273" spans="13:19" s="23" customFormat="1" ht="12.75">
      <c r="M273" s="51"/>
      <c r="P273" s="51"/>
      <c r="S273" s="51"/>
    </row>
    <row r="274" spans="13:19" s="23" customFormat="1" ht="12.75">
      <c r="M274" s="51"/>
      <c r="P274" s="51"/>
      <c r="S274" s="51"/>
    </row>
    <row r="275" spans="13:19" s="23" customFormat="1" ht="12.75">
      <c r="M275" s="51"/>
      <c r="P275" s="51"/>
      <c r="S275" s="51"/>
    </row>
    <row r="276" spans="13:19" s="23" customFormat="1" ht="12.75">
      <c r="M276" s="51"/>
      <c r="P276" s="51"/>
      <c r="S276" s="51"/>
    </row>
    <row r="277" spans="13:19" s="23" customFormat="1" ht="12.75">
      <c r="M277" s="51"/>
      <c r="P277" s="51"/>
      <c r="S277" s="51"/>
    </row>
    <row r="278" spans="13:19" s="23" customFormat="1" ht="12.75">
      <c r="M278" s="51"/>
      <c r="P278" s="51"/>
      <c r="S278" s="51"/>
    </row>
    <row r="279" spans="13:19" s="23" customFormat="1" ht="12.75">
      <c r="M279" s="51"/>
      <c r="P279" s="51"/>
      <c r="S279" s="51"/>
    </row>
    <row r="280" spans="13:19" s="23" customFormat="1" ht="12.75">
      <c r="M280" s="51"/>
      <c r="P280" s="51"/>
      <c r="S280" s="51"/>
    </row>
    <row r="281" spans="13:19" s="23" customFormat="1" ht="12.75">
      <c r="M281" s="51"/>
      <c r="P281" s="51"/>
      <c r="S281" s="51"/>
    </row>
    <row r="282" spans="13:19" s="23" customFormat="1" ht="12.75">
      <c r="M282" s="51"/>
      <c r="P282" s="51"/>
      <c r="S282" s="51"/>
    </row>
    <row r="283" spans="13:19" s="23" customFormat="1" ht="12.75">
      <c r="M283" s="51"/>
      <c r="P283" s="51"/>
      <c r="S283" s="51"/>
    </row>
    <row r="284" spans="13:19" s="23" customFormat="1" ht="12.75">
      <c r="M284" s="51"/>
      <c r="P284" s="51"/>
      <c r="S284" s="51"/>
    </row>
    <row r="285" spans="13:19" s="23" customFormat="1" ht="12.75">
      <c r="M285" s="51"/>
      <c r="P285" s="51"/>
      <c r="S285" s="51"/>
    </row>
    <row r="286" spans="13:19" s="23" customFormat="1" ht="12.75">
      <c r="M286" s="51"/>
      <c r="P286" s="51"/>
      <c r="S286" s="51"/>
    </row>
    <row r="287" spans="13:19" s="23" customFormat="1" ht="12.75">
      <c r="M287" s="51"/>
      <c r="P287" s="51"/>
      <c r="S287" s="51"/>
    </row>
    <row r="288" spans="13:19" s="23" customFormat="1" ht="12.75">
      <c r="M288" s="51"/>
      <c r="P288" s="51"/>
      <c r="S288" s="51"/>
    </row>
    <row r="289" spans="13:19" s="23" customFormat="1" ht="12.75">
      <c r="M289" s="51"/>
      <c r="P289" s="51"/>
      <c r="S289" s="51"/>
    </row>
    <row r="290" spans="13:19" s="23" customFormat="1" ht="12.75">
      <c r="M290" s="51"/>
      <c r="P290" s="51"/>
      <c r="S290" s="51"/>
    </row>
    <row r="291" spans="13:19" s="23" customFormat="1" ht="12.75">
      <c r="M291" s="51"/>
      <c r="P291" s="51"/>
      <c r="S291" s="51"/>
    </row>
    <row r="292" spans="13:19" s="23" customFormat="1" ht="12.75">
      <c r="M292" s="51"/>
      <c r="P292" s="51"/>
      <c r="S292" s="51"/>
    </row>
    <row r="293" spans="13:19" s="23" customFormat="1" ht="12.75">
      <c r="M293" s="51"/>
      <c r="P293" s="51"/>
      <c r="S293" s="51"/>
    </row>
    <row r="294" spans="13:19" s="23" customFormat="1" ht="12.75">
      <c r="M294" s="51"/>
      <c r="P294" s="51"/>
      <c r="S294" s="51"/>
    </row>
    <row r="295" spans="13:19" s="23" customFormat="1" ht="12.75">
      <c r="M295" s="51"/>
      <c r="P295" s="51"/>
      <c r="S295" s="51"/>
    </row>
    <row r="296" spans="13:19" s="23" customFormat="1" ht="12.75">
      <c r="M296" s="51"/>
      <c r="P296" s="51"/>
      <c r="S296" s="51"/>
    </row>
    <row r="297" spans="13:19" s="23" customFormat="1" ht="12.75">
      <c r="M297" s="51"/>
      <c r="P297" s="51"/>
      <c r="S297" s="51"/>
    </row>
    <row r="298" spans="13:19" s="23" customFormat="1" ht="12.75">
      <c r="M298" s="51"/>
      <c r="P298" s="51"/>
      <c r="S298" s="51"/>
    </row>
    <row r="299" spans="13:19" s="23" customFormat="1" ht="12.75">
      <c r="M299" s="51"/>
      <c r="P299" s="51"/>
      <c r="S299" s="51"/>
    </row>
    <row r="300" spans="13:19" s="23" customFormat="1" ht="12.75">
      <c r="M300" s="51"/>
      <c r="P300" s="51"/>
      <c r="S300" s="51"/>
    </row>
    <row r="301" spans="13:19" s="23" customFormat="1" ht="12.75">
      <c r="M301" s="51"/>
      <c r="P301" s="51"/>
      <c r="S301" s="51"/>
    </row>
    <row r="302" spans="13:19" s="23" customFormat="1" ht="12.75">
      <c r="M302" s="51"/>
      <c r="P302" s="51"/>
      <c r="S302" s="51"/>
    </row>
    <row r="303" spans="13:19" s="23" customFormat="1" ht="12.75">
      <c r="M303" s="51"/>
      <c r="P303" s="51"/>
      <c r="S303" s="51"/>
    </row>
    <row r="304" spans="13:19" s="23" customFormat="1" ht="12.75">
      <c r="M304" s="51"/>
      <c r="P304" s="51"/>
      <c r="S304" s="51"/>
    </row>
    <row r="305" spans="13:19" s="23" customFormat="1" ht="12.75">
      <c r="M305" s="51"/>
      <c r="P305" s="51"/>
      <c r="S305" s="51"/>
    </row>
    <row r="306" spans="13:19" s="23" customFormat="1" ht="12.75">
      <c r="M306" s="51"/>
      <c r="P306" s="51"/>
      <c r="S306" s="51"/>
    </row>
    <row r="307" spans="13:19" s="23" customFormat="1" ht="12.75">
      <c r="M307" s="51"/>
      <c r="P307" s="51"/>
      <c r="S307" s="51"/>
    </row>
    <row r="308" spans="13:19" s="23" customFormat="1" ht="12.75">
      <c r="M308" s="51"/>
      <c r="P308" s="51"/>
      <c r="S308" s="51"/>
    </row>
    <row r="309" spans="13:19" s="23" customFormat="1" ht="12.75">
      <c r="M309" s="51"/>
      <c r="P309" s="51"/>
      <c r="S309" s="51"/>
    </row>
    <row r="310" spans="13:19" s="23" customFormat="1" ht="12.75">
      <c r="M310" s="51"/>
      <c r="P310" s="51"/>
      <c r="S310" s="51"/>
    </row>
    <row r="311" spans="13:19" s="23" customFormat="1" ht="12.75">
      <c r="M311" s="51"/>
      <c r="P311" s="51"/>
      <c r="S311" s="51"/>
    </row>
    <row r="312" spans="13:19" s="23" customFormat="1" ht="12.75">
      <c r="M312" s="51"/>
      <c r="P312" s="51"/>
      <c r="S312" s="51"/>
    </row>
    <row r="313" spans="13:19" s="23" customFormat="1" ht="12.75">
      <c r="M313" s="51"/>
      <c r="P313" s="51"/>
      <c r="S313" s="51"/>
    </row>
    <row r="314" spans="13:19" s="23" customFormat="1" ht="12.75">
      <c r="M314" s="51"/>
      <c r="P314" s="51"/>
      <c r="S314" s="51"/>
    </row>
    <row r="315" spans="13:19" s="23" customFormat="1" ht="12.75">
      <c r="M315" s="51"/>
      <c r="P315" s="51"/>
      <c r="S315" s="51"/>
    </row>
    <row r="316" spans="13:19" s="23" customFormat="1" ht="12.75">
      <c r="M316" s="51"/>
      <c r="P316" s="51"/>
      <c r="S316" s="51"/>
    </row>
    <row r="317" spans="13:19" s="23" customFormat="1" ht="12.75">
      <c r="M317" s="51"/>
      <c r="P317" s="51"/>
      <c r="S317" s="51"/>
    </row>
    <row r="318" spans="13:19" s="23" customFormat="1" ht="12.75">
      <c r="M318" s="51"/>
      <c r="P318" s="51"/>
      <c r="S318" s="51"/>
    </row>
    <row r="319" spans="13:19" s="23" customFormat="1" ht="12.75">
      <c r="M319" s="51"/>
      <c r="P319" s="51"/>
      <c r="S319" s="51"/>
    </row>
    <row r="320" spans="13:19" s="23" customFormat="1" ht="12.75">
      <c r="M320" s="51"/>
      <c r="P320" s="51"/>
      <c r="S320" s="51"/>
    </row>
    <row r="321" spans="13:19" s="23" customFormat="1" ht="12.75">
      <c r="M321" s="51"/>
      <c r="P321" s="51"/>
      <c r="S321" s="51"/>
    </row>
    <row r="322" spans="13:19" s="23" customFormat="1" ht="12.75">
      <c r="M322" s="51"/>
      <c r="P322" s="51"/>
      <c r="S322" s="51"/>
    </row>
    <row r="323" spans="13:19" s="23" customFormat="1" ht="12.75">
      <c r="M323" s="51"/>
      <c r="P323" s="51"/>
      <c r="S323" s="51"/>
    </row>
    <row r="324" spans="13:19" s="23" customFormat="1" ht="12.75">
      <c r="M324" s="51"/>
      <c r="P324" s="51"/>
      <c r="S324" s="51"/>
    </row>
    <row r="325" spans="13:19" s="23" customFormat="1" ht="12.75">
      <c r="M325" s="51"/>
      <c r="P325" s="51"/>
      <c r="S325" s="51"/>
    </row>
    <row r="326" spans="13:19" s="23" customFormat="1" ht="12.75">
      <c r="M326" s="51"/>
      <c r="P326" s="51"/>
      <c r="S326" s="51"/>
    </row>
    <row r="327" spans="13:19" s="23" customFormat="1" ht="12.75">
      <c r="M327" s="51"/>
      <c r="P327" s="51"/>
      <c r="S327" s="51"/>
    </row>
    <row r="328" spans="13:19" s="23" customFormat="1" ht="12.75">
      <c r="M328" s="51"/>
      <c r="P328" s="51"/>
      <c r="S328" s="51"/>
    </row>
    <row r="329" spans="13:19" s="23" customFormat="1" ht="12.75">
      <c r="M329" s="51"/>
      <c r="P329" s="51"/>
      <c r="S329" s="51"/>
    </row>
    <row r="330" spans="13:19" s="23" customFormat="1" ht="12.75">
      <c r="M330" s="51"/>
      <c r="P330" s="51"/>
      <c r="S330" s="51"/>
    </row>
    <row r="331" spans="13:19" s="23" customFormat="1" ht="12.75">
      <c r="M331" s="51"/>
      <c r="P331" s="51"/>
      <c r="S331" s="51"/>
    </row>
    <row r="332" spans="13:19" s="23" customFormat="1" ht="12.75">
      <c r="M332" s="51"/>
      <c r="P332" s="51"/>
      <c r="S332" s="51"/>
    </row>
    <row r="333" spans="13:19" s="23" customFormat="1" ht="12.75">
      <c r="M333" s="51"/>
      <c r="P333" s="51"/>
      <c r="S333" s="51"/>
    </row>
    <row r="334" spans="13:19" s="23" customFormat="1" ht="12.75">
      <c r="M334" s="51"/>
      <c r="P334" s="51"/>
      <c r="S334" s="51"/>
    </row>
    <row r="335" spans="13:19" s="23" customFormat="1" ht="12.75">
      <c r="M335" s="51"/>
      <c r="P335" s="51"/>
      <c r="S335" s="51"/>
    </row>
    <row r="336" spans="13:19" s="23" customFormat="1" ht="12.75">
      <c r="M336" s="51"/>
      <c r="P336" s="51"/>
      <c r="S336" s="51"/>
    </row>
    <row r="337" spans="13:19" s="23" customFormat="1" ht="12.75">
      <c r="M337" s="51"/>
      <c r="P337" s="51"/>
      <c r="S337" s="51"/>
    </row>
    <row r="338" spans="13:19" s="23" customFormat="1" ht="12.75">
      <c r="M338" s="51"/>
      <c r="P338" s="51"/>
      <c r="S338" s="51"/>
    </row>
    <row r="339" spans="13:19" s="23" customFormat="1" ht="12.75">
      <c r="M339" s="51"/>
      <c r="P339" s="51"/>
      <c r="S339" s="51"/>
    </row>
    <row r="340" spans="13:19" s="23" customFormat="1" ht="12.75">
      <c r="M340" s="51"/>
      <c r="P340" s="51"/>
      <c r="S340" s="51"/>
    </row>
    <row r="341" spans="13:19" s="23" customFormat="1" ht="12.75">
      <c r="M341" s="51"/>
      <c r="P341" s="51"/>
      <c r="S341" s="51"/>
    </row>
    <row r="342" spans="13:19" s="23" customFormat="1" ht="12.75">
      <c r="M342" s="51"/>
      <c r="P342" s="51"/>
      <c r="S342" s="51"/>
    </row>
    <row r="343" spans="13:19" s="23" customFormat="1" ht="12.75">
      <c r="M343" s="51"/>
      <c r="P343" s="51"/>
      <c r="S343" s="51"/>
    </row>
    <row r="344" spans="13:19" s="23" customFormat="1" ht="12.75">
      <c r="M344" s="51"/>
      <c r="P344" s="51"/>
      <c r="S344" s="51"/>
    </row>
    <row r="345" spans="13:19" s="23" customFormat="1" ht="12.75">
      <c r="M345" s="51"/>
      <c r="P345" s="51"/>
      <c r="S345" s="51"/>
    </row>
    <row r="346" spans="13:19" s="23" customFormat="1" ht="12.75">
      <c r="M346" s="51"/>
      <c r="P346" s="51"/>
      <c r="S346" s="51"/>
    </row>
    <row r="347" spans="13:19" s="23" customFormat="1" ht="12.75">
      <c r="M347" s="51"/>
      <c r="P347" s="51"/>
      <c r="S347" s="51"/>
    </row>
    <row r="348" spans="13:19" s="23" customFormat="1" ht="12.75">
      <c r="M348" s="51"/>
      <c r="P348" s="51"/>
      <c r="S348" s="51"/>
    </row>
    <row r="349" spans="13:19" s="23" customFormat="1" ht="12.75">
      <c r="M349" s="51"/>
      <c r="P349" s="51"/>
      <c r="S349" s="51"/>
    </row>
    <row r="350" spans="13:19" s="23" customFormat="1" ht="12.75">
      <c r="M350" s="51"/>
      <c r="P350" s="51"/>
      <c r="S350" s="51"/>
    </row>
    <row r="351" spans="13:19" s="23" customFormat="1" ht="12.75">
      <c r="M351" s="51"/>
      <c r="P351" s="51"/>
      <c r="S351" s="51"/>
    </row>
    <row r="352" spans="13:19" s="23" customFormat="1" ht="12.75">
      <c r="M352" s="51"/>
      <c r="P352" s="51"/>
      <c r="S352" s="51"/>
    </row>
    <row r="353" spans="13:19" s="23" customFormat="1" ht="12.75">
      <c r="M353" s="51"/>
      <c r="P353" s="51"/>
      <c r="S353" s="51"/>
    </row>
    <row r="354" spans="13:19" s="23" customFormat="1" ht="12.75">
      <c r="M354" s="51"/>
      <c r="P354" s="51"/>
      <c r="S354" s="51"/>
    </row>
    <row r="355" spans="13:19" s="23" customFormat="1" ht="12.75">
      <c r="M355" s="51"/>
      <c r="P355" s="51"/>
      <c r="S355" s="51"/>
    </row>
    <row r="356" spans="13:19" s="23" customFormat="1" ht="12.75">
      <c r="M356" s="51"/>
      <c r="P356" s="51"/>
      <c r="S356" s="51"/>
    </row>
    <row r="357" spans="13:19" s="23" customFormat="1" ht="12.75">
      <c r="M357" s="51"/>
      <c r="P357" s="51"/>
      <c r="S357" s="51"/>
    </row>
    <row r="358" spans="13:19" s="23" customFormat="1" ht="12.75">
      <c r="M358" s="51"/>
      <c r="P358" s="51"/>
      <c r="S358" s="51"/>
    </row>
    <row r="359" spans="13:19" s="23" customFormat="1" ht="12.75">
      <c r="M359" s="51"/>
      <c r="P359" s="51"/>
      <c r="S359" s="51"/>
    </row>
    <row r="360" spans="13:19" s="23" customFormat="1" ht="12.75">
      <c r="M360" s="51"/>
      <c r="P360" s="51"/>
      <c r="S360" s="51"/>
    </row>
    <row r="361" spans="13:19" s="23" customFormat="1" ht="12.75">
      <c r="M361" s="51"/>
      <c r="P361" s="51"/>
      <c r="S361" s="51"/>
    </row>
    <row r="362" spans="13:19" s="23" customFormat="1" ht="12.75">
      <c r="M362" s="51"/>
      <c r="P362" s="51"/>
      <c r="S362" s="51"/>
    </row>
    <row r="363" spans="13:19" s="23" customFormat="1" ht="12.75">
      <c r="M363" s="51"/>
      <c r="P363" s="51"/>
      <c r="S363" s="51"/>
    </row>
    <row r="364" spans="13:19" s="23" customFormat="1" ht="12.75">
      <c r="M364" s="51"/>
      <c r="P364" s="51"/>
      <c r="S364" s="51"/>
    </row>
  </sheetData>
  <sheetProtection/>
  <protectedRanges>
    <protectedRange sqref="C29:D30 C5:D28 J29:J30 J5:J28 F29:H30 F5:H28 F31:H32 J31:J32 C31:D32" name="Oblast1"/>
  </protectedRanges>
  <mergeCells count="6">
    <mergeCell ref="Q3:S3"/>
    <mergeCell ref="A1:S1"/>
    <mergeCell ref="A3:A4"/>
    <mergeCell ref="B3:B4"/>
    <mergeCell ref="K3:M3"/>
    <mergeCell ref="N3:P3"/>
  </mergeCells>
  <printOptions/>
  <pageMargins left="0.76" right="0.28" top="0.4" bottom="0.51" header="0.1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Krutilek</dc:creator>
  <cp:keywords/>
  <dc:description/>
  <cp:lastModifiedBy>Lukino</cp:lastModifiedBy>
  <cp:lastPrinted>2009-09-07T05:23:00Z</cp:lastPrinted>
  <dcterms:created xsi:type="dcterms:W3CDTF">2009-09-05T11:08:53Z</dcterms:created>
  <dcterms:modified xsi:type="dcterms:W3CDTF">2010-10-03T18:42:22Z</dcterms:modified>
  <cp:category/>
  <cp:version/>
  <cp:contentType/>
  <cp:contentStatus/>
</cp:coreProperties>
</file>